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реж\Dropbox (Svoiadacha)\ДНП\СТАРОЕ СЕЛО\"/>
    </mc:Choice>
  </mc:AlternateContent>
  <bookViews>
    <workbookView xWindow="0" yWindow="0" windowWidth="24000" windowHeight="9135" firstSheet="7" activeTab="7"/>
  </bookViews>
  <sheets>
    <sheet name="СВОД_2013" sheetId="1" r:id="rId1"/>
    <sheet name="июл.13" sheetId="8" r:id="rId2"/>
    <sheet name="авг.13" sheetId="9" r:id="rId3"/>
    <sheet name="сен.13" sheetId="10" r:id="rId4"/>
    <sheet name="окт.13" sheetId="11" r:id="rId5"/>
    <sheet name="ноя.13" sheetId="12" r:id="rId6"/>
    <sheet name="дек.13" sheetId="13" r:id="rId7"/>
    <sheet name="СВОД_2014" sheetId="14" r:id="rId8"/>
    <sheet name="янв.14" sheetId="15" r:id="rId9"/>
    <sheet name="фев.14" sheetId="16" r:id="rId10"/>
    <sheet name="мар.14" sheetId="17" r:id="rId11"/>
    <sheet name="апр.14" sheetId="18" r:id="rId12"/>
    <sheet name="май.14" sheetId="19" r:id="rId13"/>
    <sheet name="июн.14" sheetId="20" r:id="rId14"/>
    <sheet name="июл.14" sheetId="21" r:id="rId15"/>
    <sheet name="авг.14" sheetId="22" r:id="rId16"/>
    <sheet name="сен.14" sheetId="23" r:id="rId17"/>
    <sheet name="окт.14" sheetId="24" r:id="rId18"/>
    <sheet name="ноя.14" sheetId="25" r:id="rId19"/>
    <sheet name="дек.14" sheetId="26" r:id="rId20"/>
  </sheets>
  <definedNames>
    <definedName name="_xlnm._FilterDatabase" localSheetId="15" hidden="1">авг.14!$A$5:$K$342</definedName>
    <definedName name="_xlnm._FilterDatabase" localSheetId="14" hidden="1">июл.14!$A$5:$K$342</definedName>
    <definedName name="_xlnm._FilterDatabase" localSheetId="5" hidden="1">ноя.13!$A$6:$N$6</definedName>
    <definedName name="_xlnm._FilterDatabase" localSheetId="18" hidden="1">ноя.14!$A$6:$L$342</definedName>
    <definedName name="_xlnm._FilterDatabase" localSheetId="17" hidden="1">окт.14!$A$6:$L$342</definedName>
    <definedName name="_xlnm._FilterDatabase" localSheetId="0" hidden="1">СВОД_2013!$B$8:$S$348</definedName>
    <definedName name="_xlnm._FilterDatabase" localSheetId="7" hidden="1">СВОД_2014!$A$8:$T$343</definedName>
  </definedNames>
  <calcPr calcId="15251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6" l="1"/>
  <c r="H342" i="26" s="1"/>
  <c r="E341" i="26"/>
  <c r="G341" i="26" s="1"/>
  <c r="E340" i="26"/>
  <c r="G340" i="26" s="1"/>
  <c r="E339" i="26"/>
  <c r="G339" i="26" s="1"/>
  <c r="E338" i="26"/>
  <c r="G338" i="26" s="1"/>
  <c r="G337" i="26"/>
  <c r="E337" i="26"/>
  <c r="E336" i="26"/>
  <c r="G336" i="26" s="1"/>
  <c r="E335" i="26"/>
  <c r="G335" i="26" s="1"/>
  <c r="E334" i="26"/>
  <c r="G334" i="26" s="1"/>
  <c r="E333" i="26"/>
  <c r="G333" i="26" s="1"/>
  <c r="E332" i="26"/>
  <c r="G332" i="26" s="1"/>
  <c r="E331" i="26"/>
  <c r="G331" i="26" s="1"/>
  <c r="E330" i="26"/>
  <c r="G330" i="26" s="1"/>
  <c r="E329" i="26"/>
  <c r="G329" i="26" s="1"/>
  <c r="E328" i="26"/>
  <c r="G328" i="26" s="1"/>
  <c r="E327" i="26"/>
  <c r="G327" i="26" s="1"/>
  <c r="E326" i="26"/>
  <c r="G326" i="26" s="1"/>
  <c r="G325" i="26"/>
  <c r="E325" i="26"/>
  <c r="E324" i="26"/>
  <c r="G324" i="26" s="1"/>
  <c r="E323" i="26"/>
  <c r="G323" i="26" s="1"/>
  <c r="E322" i="26"/>
  <c r="G322" i="26" s="1"/>
  <c r="E321" i="26"/>
  <c r="G321" i="26" s="1"/>
  <c r="G320" i="26"/>
  <c r="E320" i="26"/>
  <c r="E319" i="26"/>
  <c r="G319" i="26" s="1"/>
  <c r="E318" i="26"/>
  <c r="G318" i="26" s="1"/>
  <c r="E317" i="26"/>
  <c r="G317" i="26" s="1"/>
  <c r="E316" i="26"/>
  <c r="G316" i="26" s="1"/>
  <c r="E315" i="26"/>
  <c r="G315" i="26" s="1"/>
  <c r="E314" i="26"/>
  <c r="G314" i="26" s="1"/>
  <c r="G313" i="26"/>
  <c r="E313" i="26"/>
  <c r="E312" i="26"/>
  <c r="G312" i="26" s="1"/>
  <c r="E311" i="26"/>
  <c r="G311" i="26" s="1"/>
  <c r="E310" i="26"/>
  <c r="G310" i="26" s="1"/>
  <c r="E309" i="26"/>
  <c r="G309" i="26" s="1"/>
  <c r="E308" i="26"/>
  <c r="G308" i="26" s="1"/>
  <c r="E307" i="26"/>
  <c r="G307" i="26" s="1"/>
  <c r="E306" i="26"/>
  <c r="G306" i="26" s="1"/>
  <c r="E305" i="26"/>
  <c r="G305" i="26" s="1"/>
  <c r="E304" i="26"/>
  <c r="G304" i="26" s="1"/>
  <c r="E303" i="26"/>
  <c r="G303" i="26" s="1"/>
  <c r="E302" i="26"/>
  <c r="G302" i="26" s="1"/>
  <c r="E301" i="26"/>
  <c r="G301" i="26" s="1"/>
  <c r="E300" i="26"/>
  <c r="G300" i="26" s="1"/>
  <c r="E299" i="26"/>
  <c r="G299" i="26" s="1"/>
  <c r="E298" i="26"/>
  <c r="G298" i="26" s="1"/>
  <c r="E297" i="26"/>
  <c r="G297" i="26" s="1"/>
  <c r="E296" i="26"/>
  <c r="G296" i="26" s="1"/>
  <c r="E295" i="26"/>
  <c r="G295" i="26" s="1"/>
  <c r="E294" i="26"/>
  <c r="G294" i="26" s="1"/>
  <c r="G293" i="26"/>
  <c r="E293" i="26"/>
  <c r="E292" i="26"/>
  <c r="G292" i="26" s="1"/>
  <c r="E291" i="26"/>
  <c r="G291" i="26" s="1"/>
  <c r="E290" i="26"/>
  <c r="G290" i="26" s="1"/>
  <c r="E289" i="26"/>
  <c r="G289" i="26" s="1"/>
  <c r="G288" i="26"/>
  <c r="E288" i="26"/>
  <c r="E287" i="26"/>
  <c r="G287" i="26" s="1"/>
  <c r="E286" i="26"/>
  <c r="G286" i="26" s="1"/>
  <c r="E285" i="26"/>
  <c r="G285" i="26" s="1"/>
  <c r="E284" i="26"/>
  <c r="G284" i="26" s="1"/>
  <c r="E283" i="26"/>
  <c r="G283" i="26" s="1"/>
  <c r="E282" i="26"/>
  <c r="G282" i="26" s="1"/>
  <c r="G281" i="26"/>
  <c r="E281" i="26"/>
  <c r="E280" i="26"/>
  <c r="G280" i="26" s="1"/>
  <c r="E279" i="26"/>
  <c r="G279" i="26" s="1"/>
  <c r="E278" i="26"/>
  <c r="G278" i="26" s="1"/>
  <c r="E277" i="26"/>
  <c r="G277" i="26" s="1"/>
  <c r="E276" i="26"/>
  <c r="G276" i="26" s="1"/>
  <c r="E275" i="26"/>
  <c r="G275" i="26" s="1"/>
  <c r="E274" i="26"/>
  <c r="G274" i="26" s="1"/>
  <c r="E273" i="26"/>
  <c r="G273" i="26" s="1"/>
  <c r="E272" i="26"/>
  <c r="G272" i="26" s="1"/>
  <c r="E271" i="26"/>
  <c r="G271" i="26" s="1"/>
  <c r="E270" i="26"/>
  <c r="G270" i="26" s="1"/>
  <c r="E269" i="26"/>
  <c r="G269" i="26" s="1"/>
  <c r="E268" i="26"/>
  <c r="G268" i="26" s="1"/>
  <c r="E267" i="26"/>
  <c r="G267" i="26" s="1"/>
  <c r="E266" i="26"/>
  <c r="G266" i="26" s="1"/>
  <c r="E265" i="26"/>
  <c r="G265" i="26" s="1"/>
  <c r="E264" i="26"/>
  <c r="G264" i="26" s="1"/>
  <c r="E263" i="26"/>
  <c r="G263" i="26" s="1"/>
  <c r="E262" i="26"/>
  <c r="G262" i="26" s="1"/>
  <c r="G261" i="26"/>
  <c r="E261" i="26"/>
  <c r="E260" i="26"/>
  <c r="G260" i="26" s="1"/>
  <c r="E259" i="26"/>
  <c r="G259" i="26" s="1"/>
  <c r="E258" i="26"/>
  <c r="G258" i="26" s="1"/>
  <c r="E257" i="26"/>
  <c r="G257" i="26" s="1"/>
  <c r="G256" i="26"/>
  <c r="E256" i="26"/>
  <c r="E255" i="26"/>
  <c r="G255" i="26" s="1"/>
  <c r="E254" i="26"/>
  <c r="G254" i="26" s="1"/>
  <c r="E253" i="26"/>
  <c r="G253" i="26" s="1"/>
  <c r="E252" i="26"/>
  <c r="G252" i="26" s="1"/>
  <c r="E251" i="26"/>
  <c r="G251" i="26" s="1"/>
  <c r="E250" i="26"/>
  <c r="G250" i="26" s="1"/>
  <c r="G249" i="26"/>
  <c r="E249" i="26"/>
  <c r="E248" i="26"/>
  <c r="G248" i="26" s="1"/>
  <c r="E247" i="26"/>
  <c r="G247" i="26" s="1"/>
  <c r="E246" i="26"/>
  <c r="G246" i="26" s="1"/>
  <c r="E245" i="26"/>
  <c r="G245" i="26" s="1"/>
  <c r="E244" i="26"/>
  <c r="G244" i="26" s="1"/>
  <c r="E243" i="26"/>
  <c r="G243" i="26" s="1"/>
  <c r="E242" i="26"/>
  <c r="G242" i="26" s="1"/>
  <c r="E241" i="26"/>
  <c r="G241" i="26" s="1"/>
  <c r="E240" i="26"/>
  <c r="G240" i="26" s="1"/>
  <c r="E239" i="26"/>
  <c r="G239" i="26" s="1"/>
  <c r="E238" i="26"/>
  <c r="G238" i="26" s="1"/>
  <c r="E237" i="26"/>
  <c r="G237" i="26" s="1"/>
  <c r="E236" i="26"/>
  <c r="G236" i="26" s="1"/>
  <c r="E235" i="26"/>
  <c r="G235" i="26" s="1"/>
  <c r="E234" i="26"/>
  <c r="G234" i="26" s="1"/>
  <c r="E233" i="26"/>
  <c r="G233" i="26" s="1"/>
  <c r="E232" i="26"/>
  <c r="G232" i="26" s="1"/>
  <c r="E231" i="26"/>
  <c r="G231" i="26" s="1"/>
  <c r="E230" i="26"/>
  <c r="G230" i="26" s="1"/>
  <c r="G229" i="26"/>
  <c r="E229" i="26"/>
  <c r="E228" i="26"/>
  <c r="G228" i="26" s="1"/>
  <c r="E227" i="26"/>
  <c r="G227" i="26" s="1"/>
  <c r="E226" i="26"/>
  <c r="G226" i="26" s="1"/>
  <c r="E225" i="26"/>
  <c r="G225" i="26" s="1"/>
  <c r="G224" i="26"/>
  <c r="E224" i="26"/>
  <c r="E223" i="26"/>
  <c r="G223" i="26" s="1"/>
  <c r="E222" i="26"/>
  <c r="G222" i="26" s="1"/>
  <c r="E221" i="26"/>
  <c r="G221" i="26" s="1"/>
  <c r="E220" i="26"/>
  <c r="G220" i="26" s="1"/>
  <c r="E219" i="26"/>
  <c r="G219" i="26" s="1"/>
  <c r="E218" i="26"/>
  <c r="G218" i="26" s="1"/>
  <c r="G217" i="26"/>
  <c r="E217" i="26"/>
  <c r="G216" i="26"/>
  <c r="E216" i="26"/>
  <c r="E215" i="26"/>
  <c r="G215" i="26" s="1"/>
  <c r="E214" i="26"/>
  <c r="G214" i="26" s="1"/>
  <c r="E213" i="26"/>
  <c r="G213" i="26" s="1"/>
  <c r="E212" i="26"/>
  <c r="G212" i="26" s="1"/>
  <c r="E211" i="26"/>
  <c r="G211" i="26" s="1"/>
  <c r="E210" i="26"/>
  <c r="G210" i="26" s="1"/>
  <c r="E209" i="26"/>
  <c r="G209" i="26" s="1"/>
  <c r="E208" i="26"/>
  <c r="G208" i="26" s="1"/>
  <c r="E207" i="26"/>
  <c r="G207" i="26" s="1"/>
  <c r="E206" i="26"/>
  <c r="G206" i="26" s="1"/>
  <c r="E205" i="26"/>
  <c r="G205" i="26" s="1"/>
  <c r="E204" i="26"/>
  <c r="G204" i="26" s="1"/>
  <c r="E203" i="26"/>
  <c r="G203" i="26" s="1"/>
  <c r="E202" i="26"/>
  <c r="G202" i="26" s="1"/>
  <c r="E201" i="26"/>
  <c r="G201" i="26" s="1"/>
  <c r="E200" i="26"/>
  <c r="G200" i="26" s="1"/>
  <c r="E199" i="26"/>
  <c r="G199" i="26" s="1"/>
  <c r="E198" i="26"/>
  <c r="G198" i="26" s="1"/>
  <c r="G197" i="26"/>
  <c r="E197" i="26"/>
  <c r="E196" i="26"/>
  <c r="G196" i="26" s="1"/>
  <c r="E195" i="26"/>
  <c r="G195" i="26" s="1"/>
  <c r="E194" i="26"/>
  <c r="G194" i="26" s="1"/>
  <c r="E193" i="26"/>
  <c r="G193" i="26" s="1"/>
  <c r="G192" i="26"/>
  <c r="E192" i="26"/>
  <c r="E191" i="26"/>
  <c r="G191" i="26" s="1"/>
  <c r="E190" i="26"/>
  <c r="G190" i="26" s="1"/>
  <c r="E189" i="26"/>
  <c r="G189" i="26" s="1"/>
  <c r="E188" i="26"/>
  <c r="G188" i="26" s="1"/>
  <c r="E187" i="26"/>
  <c r="G187" i="26" s="1"/>
  <c r="E186" i="26"/>
  <c r="G186" i="26" s="1"/>
  <c r="G185" i="26"/>
  <c r="E185" i="26"/>
  <c r="E184" i="26"/>
  <c r="G184" i="26" s="1"/>
  <c r="E183" i="26"/>
  <c r="G183" i="26" s="1"/>
  <c r="E182" i="26"/>
  <c r="G182" i="26" s="1"/>
  <c r="E181" i="26"/>
  <c r="G181" i="26" s="1"/>
  <c r="E180" i="26"/>
  <c r="G180" i="26" s="1"/>
  <c r="E179" i="26"/>
  <c r="G179" i="26" s="1"/>
  <c r="E178" i="26"/>
  <c r="G178" i="26" s="1"/>
  <c r="E177" i="26"/>
  <c r="G177" i="26" s="1"/>
  <c r="E176" i="26"/>
  <c r="G176" i="26" s="1"/>
  <c r="E175" i="26"/>
  <c r="G175" i="26" s="1"/>
  <c r="E174" i="26"/>
  <c r="G174" i="26" s="1"/>
  <c r="E173" i="26"/>
  <c r="G173" i="26" s="1"/>
  <c r="E172" i="26"/>
  <c r="G172" i="26" s="1"/>
  <c r="B172" i="26"/>
  <c r="E171" i="26"/>
  <c r="G171" i="26" s="1"/>
  <c r="E170" i="26"/>
  <c r="G170" i="26" s="1"/>
  <c r="E169" i="26"/>
  <c r="G169" i="26" s="1"/>
  <c r="E168" i="26"/>
  <c r="G168" i="26" s="1"/>
  <c r="G167" i="26"/>
  <c r="E167" i="26"/>
  <c r="E166" i="26"/>
  <c r="G166" i="26" s="1"/>
  <c r="E165" i="26"/>
  <c r="G165" i="26" s="1"/>
  <c r="E164" i="26"/>
  <c r="G164" i="26" s="1"/>
  <c r="E163" i="26"/>
  <c r="G163" i="26" s="1"/>
  <c r="E162" i="26"/>
  <c r="G162" i="26" s="1"/>
  <c r="E161" i="26"/>
  <c r="G161" i="26" s="1"/>
  <c r="G160" i="26"/>
  <c r="E160" i="26"/>
  <c r="E159" i="26"/>
  <c r="G159" i="26" s="1"/>
  <c r="E158" i="26"/>
  <c r="G158" i="26" s="1"/>
  <c r="E157" i="26"/>
  <c r="G157" i="26" s="1"/>
  <c r="E156" i="26"/>
  <c r="G156" i="26" s="1"/>
  <c r="E155" i="26"/>
  <c r="G155" i="26" s="1"/>
  <c r="E154" i="26"/>
  <c r="G154" i="26" s="1"/>
  <c r="E153" i="26"/>
  <c r="G153" i="26" s="1"/>
  <c r="E152" i="26"/>
  <c r="G152" i="26" s="1"/>
  <c r="E151" i="26"/>
  <c r="G151" i="26" s="1"/>
  <c r="E150" i="26"/>
  <c r="G150" i="26" s="1"/>
  <c r="E149" i="26"/>
  <c r="G149" i="26" s="1"/>
  <c r="E148" i="26"/>
  <c r="G148" i="26" s="1"/>
  <c r="E147" i="26"/>
  <c r="G147" i="26" s="1"/>
  <c r="E146" i="26"/>
  <c r="G146" i="26" s="1"/>
  <c r="E145" i="26"/>
  <c r="G145" i="26" s="1"/>
  <c r="E144" i="26"/>
  <c r="G144" i="26" s="1"/>
  <c r="E143" i="26"/>
  <c r="G143" i="26" s="1"/>
  <c r="E142" i="26"/>
  <c r="G142" i="26" s="1"/>
  <c r="E141" i="26"/>
  <c r="G141" i="26" s="1"/>
  <c r="G140" i="26"/>
  <c r="E140" i="26"/>
  <c r="E139" i="26"/>
  <c r="G139" i="26" s="1"/>
  <c r="E138" i="26"/>
  <c r="G138" i="26" s="1"/>
  <c r="E137" i="26"/>
  <c r="G137" i="26" s="1"/>
  <c r="E136" i="26"/>
  <c r="G136" i="26" s="1"/>
  <c r="G135" i="26"/>
  <c r="E135" i="26"/>
  <c r="E134" i="26"/>
  <c r="G134" i="26" s="1"/>
  <c r="E133" i="26"/>
  <c r="G133" i="26" s="1"/>
  <c r="G132" i="26"/>
  <c r="E132" i="26"/>
  <c r="E131" i="26"/>
  <c r="G131" i="26" s="1"/>
  <c r="E130" i="26"/>
  <c r="G130" i="26" s="1"/>
  <c r="E129" i="26"/>
  <c r="G129" i="26" s="1"/>
  <c r="G128" i="26"/>
  <c r="E128" i="26"/>
  <c r="G127" i="26"/>
  <c r="E127" i="26"/>
  <c r="E126" i="26"/>
  <c r="G126" i="26" s="1"/>
  <c r="E125" i="26"/>
  <c r="G125" i="26" s="1"/>
  <c r="E124" i="26"/>
  <c r="G124" i="26" s="1"/>
  <c r="E123" i="26"/>
  <c r="G123" i="26" s="1"/>
  <c r="E122" i="26"/>
  <c r="G122" i="26" s="1"/>
  <c r="E121" i="26"/>
  <c r="G121" i="26" s="1"/>
  <c r="E120" i="26"/>
  <c r="G120" i="26" s="1"/>
  <c r="E119" i="26"/>
  <c r="G119" i="26" s="1"/>
  <c r="E118" i="26"/>
  <c r="G118" i="26" s="1"/>
  <c r="E117" i="26"/>
  <c r="G117" i="26" s="1"/>
  <c r="E116" i="26"/>
  <c r="G116" i="26" s="1"/>
  <c r="E115" i="26"/>
  <c r="G115" i="26" s="1"/>
  <c r="E114" i="26"/>
  <c r="G114" i="26" s="1"/>
  <c r="E113" i="26"/>
  <c r="G113" i="26" s="1"/>
  <c r="E112" i="26"/>
  <c r="G112" i="26" s="1"/>
  <c r="E111" i="26"/>
  <c r="G111" i="26" s="1"/>
  <c r="E110" i="26"/>
  <c r="G110" i="26" s="1"/>
  <c r="E109" i="26"/>
  <c r="G109" i="26" s="1"/>
  <c r="G108" i="26"/>
  <c r="E108" i="26"/>
  <c r="E107" i="26"/>
  <c r="G107" i="26" s="1"/>
  <c r="E106" i="26"/>
  <c r="G106" i="26" s="1"/>
  <c r="E105" i="26"/>
  <c r="G105" i="26" s="1"/>
  <c r="E104" i="26"/>
  <c r="G104" i="26" s="1"/>
  <c r="G103" i="26"/>
  <c r="E103" i="26"/>
  <c r="E102" i="26"/>
  <c r="G102" i="26" s="1"/>
  <c r="E101" i="26"/>
  <c r="G101" i="26" s="1"/>
  <c r="E100" i="26"/>
  <c r="G100" i="26" s="1"/>
  <c r="E99" i="26"/>
  <c r="G99" i="26" s="1"/>
  <c r="E98" i="26"/>
  <c r="G98" i="26" s="1"/>
  <c r="E97" i="26"/>
  <c r="G97" i="26" s="1"/>
  <c r="G96" i="26"/>
  <c r="E96" i="26"/>
  <c r="E95" i="26"/>
  <c r="G95" i="26" s="1"/>
  <c r="E94" i="26"/>
  <c r="G94" i="26" s="1"/>
  <c r="E93" i="26"/>
  <c r="G93" i="26" s="1"/>
  <c r="E92" i="26"/>
  <c r="G92" i="26" s="1"/>
  <c r="E91" i="26"/>
  <c r="G91" i="26" s="1"/>
  <c r="E90" i="26"/>
  <c r="G90" i="26" s="1"/>
  <c r="E89" i="26"/>
  <c r="G89" i="26" s="1"/>
  <c r="E88" i="26"/>
  <c r="G88" i="26" s="1"/>
  <c r="E87" i="26"/>
  <c r="G87" i="26" s="1"/>
  <c r="E86" i="26"/>
  <c r="G86" i="26" s="1"/>
  <c r="E85" i="26"/>
  <c r="G85" i="26" s="1"/>
  <c r="E84" i="26"/>
  <c r="G84" i="26" s="1"/>
  <c r="E83" i="26"/>
  <c r="G83" i="26" s="1"/>
  <c r="E82" i="26"/>
  <c r="G82" i="26" s="1"/>
  <c r="E81" i="26"/>
  <c r="G81" i="26" s="1"/>
  <c r="E80" i="26"/>
  <c r="G80" i="26" s="1"/>
  <c r="E79" i="26"/>
  <c r="G79" i="26" s="1"/>
  <c r="E78" i="26"/>
  <c r="G78" i="26" s="1"/>
  <c r="E77" i="26"/>
  <c r="G77" i="26" s="1"/>
  <c r="G76" i="26"/>
  <c r="E76" i="26"/>
  <c r="E75" i="26"/>
  <c r="G75" i="26" s="1"/>
  <c r="E74" i="26"/>
  <c r="G74" i="26" s="1"/>
  <c r="E73" i="26"/>
  <c r="G73" i="26" s="1"/>
  <c r="E72" i="26"/>
  <c r="G72" i="26" s="1"/>
  <c r="E71" i="26"/>
  <c r="G71" i="26" s="1"/>
  <c r="E70" i="26"/>
  <c r="G70" i="26" s="1"/>
  <c r="E69" i="26"/>
  <c r="G69" i="26" s="1"/>
  <c r="E68" i="26"/>
  <c r="G68" i="26" s="1"/>
  <c r="G67" i="26"/>
  <c r="E67" i="26"/>
  <c r="E66" i="26"/>
  <c r="G66" i="26" s="1"/>
  <c r="E65" i="26"/>
  <c r="G65" i="26" s="1"/>
  <c r="G64" i="26"/>
  <c r="E64" i="26"/>
  <c r="E63" i="26"/>
  <c r="G63" i="26" s="1"/>
  <c r="E62" i="26"/>
  <c r="G62" i="26" s="1"/>
  <c r="G61" i="26"/>
  <c r="E61" i="26"/>
  <c r="E60" i="26"/>
  <c r="G60" i="26" s="1"/>
  <c r="E59" i="26"/>
  <c r="G59" i="26" s="1"/>
  <c r="E58" i="26"/>
  <c r="G58" i="26" s="1"/>
  <c r="E57" i="26"/>
  <c r="G57" i="26" s="1"/>
  <c r="G56" i="26"/>
  <c r="E56" i="26"/>
  <c r="E55" i="26"/>
  <c r="G55" i="26" s="1"/>
  <c r="E54" i="26"/>
  <c r="G54" i="26" s="1"/>
  <c r="G53" i="26"/>
  <c r="E53" i="26"/>
  <c r="E52" i="26"/>
  <c r="G52" i="26" s="1"/>
  <c r="E51" i="26"/>
  <c r="G51" i="26" s="1"/>
  <c r="E50" i="26"/>
  <c r="G50" i="26" s="1"/>
  <c r="E49" i="26"/>
  <c r="G49" i="26" s="1"/>
  <c r="E48" i="26"/>
  <c r="G48" i="26" s="1"/>
  <c r="E47" i="26"/>
  <c r="G47" i="26" s="1"/>
  <c r="E46" i="26"/>
  <c r="G46" i="26" s="1"/>
  <c r="E45" i="26"/>
  <c r="G45" i="26" s="1"/>
  <c r="G44" i="26"/>
  <c r="E44" i="26"/>
  <c r="E43" i="26"/>
  <c r="G43" i="26" s="1"/>
  <c r="E42" i="26"/>
  <c r="G42" i="26" s="1"/>
  <c r="E41" i="26"/>
  <c r="G41" i="26" s="1"/>
  <c r="E40" i="26"/>
  <c r="G40" i="26" s="1"/>
  <c r="E39" i="26"/>
  <c r="G39" i="26" s="1"/>
  <c r="E38" i="26"/>
  <c r="G38" i="26" s="1"/>
  <c r="E37" i="26"/>
  <c r="G37" i="26" s="1"/>
  <c r="E36" i="26"/>
  <c r="G36" i="26" s="1"/>
  <c r="G35" i="26"/>
  <c r="E35" i="26"/>
  <c r="E34" i="26"/>
  <c r="G34" i="26" s="1"/>
  <c r="E33" i="26"/>
  <c r="G33" i="26" s="1"/>
  <c r="G32" i="26"/>
  <c r="E32" i="26"/>
  <c r="E31" i="26"/>
  <c r="G31" i="26" s="1"/>
  <c r="E30" i="26"/>
  <c r="G30" i="26" s="1"/>
  <c r="E29" i="26"/>
  <c r="G29" i="26" s="1"/>
  <c r="E28" i="26"/>
  <c r="G28" i="26" s="1"/>
  <c r="E27" i="26"/>
  <c r="G27" i="26" s="1"/>
  <c r="E26" i="26"/>
  <c r="G26" i="26" s="1"/>
  <c r="E25" i="26"/>
  <c r="G25" i="26" s="1"/>
  <c r="G24" i="26"/>
  <c r="E24" i="26"/>
  <c r="G23" i="26"/>
  <c r="E23" i="26"/>
  <c r="E22" i="26"/>
  <c r="G22" i="26" s="1"/>
  <c r="E21" i="26"/>
  <c r="G21" i="26" s="1"/>
  <c r="E20" i="26"/>
  <c r="G20" i="26" s="1"/>
  <c r="E19" i="26"/>
  <c r="G19" i="26" s="1"/>
  <c r="E18" i="26"/>
  <c r="G18" i="26" s="1"/>
  <c r="E17" i="26"/>
  <c r="G17" i="26" s="1"/>
  <c r="E16" i="26"/>
  <c r="G16" i="26" s="1"/>
  <c r="E15" i="26"/>
  <c r="G15" i="26" s="1"/>
  <c r="E14" i="26"/>
  <c r="G14" i="26" s="1"/>
  <c r="E13" i="26"/>
  <c r="G13" i="26" s="1"/>
  <c r="G12" i="26"/>
  <c r="E12" i="26"/>
  <c r="E11" i="26"/>
  <c r="G11" i="26" s="1"/>
  <c r="E10" i="26"/>
  <c r="G10" i="26" s="1"/>
  <c r="E9" i="26"/>
  <c r="G9" i="26" s="1"/>
  <c r="E8" i="26"/>
  <c r="G8" i="26" s="1"/>
  <c r="E7" i="26"/>
  <c r="G7" i="26" s="1"/>
  <c r="H30" i="25"/>
  <c r="G342" i="26" l="1"/>
  <c r="H342" i="25" l="1"/>
  <c r="F345" i="14" s="1"/>
  <c r="H342" i="24"/>
  <c r="H342" i="23"/>
  <c r="H342" i="22"/>
  <c r="H342" i="21"/>
  <c r="H342" i="20"/>
  <c r="H342" i="19"/>
  <c r="H342" i="18"/>
  <c r="H342" i="17"/>
  <c r="H342" i="16"/>
  <c r="H342" i="15"/>
  <c r="Q344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E10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14" i="14"/>
  <c r="F15" i="14"/>
  <c r="F16" i="14"/>
  <c r="F17" i="14"/>
  <c r="F18" i="14"/>
  <c r="F19" i="14"/>
  <c r="F20" i="14"/>
  <c r="F21" i="14"/>
  <c r="F22" i="14"/>
  <c r="F23" i="14"/>
  <c r="F10" i="14"/>
  <c r="F11" i="14"/>
  <c r="F12" i="14"/>
  <c r="F13" i="14"/>
  <c r="P344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P299" i="14"/>
  <c r="P300" i="14"/>
  <c r="P301" i="14"/>
  <c r="P302" i="14"/>
  <c r="P303" i="14"/>
  <c r="P304" i="14"/>
  <c r="P305" i="14"/>
  <c r="P306" i="14"/>
  <c r="P307" i="14"/>
  <c r="P308" i="14"/>
  <c r="P309" i="14"/>
  <c r="P310" i="14"/>
  <c r="P311" i="14"/>
  <c r="P312" i="14"/>
  <c r="P313" i="14"/>
  <c r="P314" i="14"/>
  <c r="P315" i="14"/>
  <c r="P316" i="14"/>
  <c r="P317" i="14"/>
  <c r="P318" i="14"/>
  <c r="P319" i="14"/>
  <c r="P320" i="14"/>
  <c r="P321" i="14"/>
  <c r="P322" i="14"/>
  <c r="P323" i="14"/>
  <c r="P324" i="14"/>
  <c r="P325" i="14"/>
  <c r="P326" i="14"/>
  <c r="P327" i="14"/>
  <c r="P328" i="14"/>
  <c r="P329" i="14"/>
  <c r="P330" i="14"/>
  <c r="P331" i="14"/>
  <c r="P332" i="14"/>
  <c r="P333" i="14"/>
  <c r="P334" i="14"/>
  <c r="P335" i="14"/>
  <c r="P336" i="14"/>
  <c r="P337" i="14"/>
  <c r="P338" i="14"/>
  <c r="P339" i="14"/>
  <c r="P340" i="14"/>
  <c r="P341" i="14"/>
  <c r="P342" i="14"/>
  <c r="P343" i="14"/>
  <c r="Q9" i="14"/>
  <c r="P9" i="14"/>
  <c r="F9" i="14"/>
  <c r="H70" i="24"/>
  <c r="E341" i="25" l="1"/>
  <c r="G341" i="25" s="1"/>
  <c r="E340" i="25"/>
  <c r="G340" i="25" s="1"/>
  <c r="E339" i="25"/>
  <c r="G339" i="25" s="1"/>
  <c r="E338" i="25"/>
  <c r="G338" i="25" s="1"/>
  <c r="E337" i="25"/>
  <c r="G337" i="25" s="1"/>
  <c r="E336" i="25"/>
  <c r="G336" i="25" s="1"/>
  <c r="E335" i="25"/>
  <c r="G335" i="25" s="1"/>
  <c r="E334" i="25"/>
  <c r="G334" i="25" s="1"/>
  <c r="E333" i="25"/>
  <c r="G333" i="25" s="1"/>
  <c r="E332" i="25"/>
  <c r="G332" i="25" s="1"/>
  <c r="E331" i="25"/>
  <c r="G331" i="25" s="1"/>
  <c r="E330" i="25"/>
  <c r="G330" i="25" s="1"/>
  <c r="E329" i="25"/>
  <c r="G329" i="25" s="1"/>
  <c r="E328" i="25"/>
  <c r="G328" i="25" s="1"/>
  <c r="E327" i="25"/>
  <c r="G327" i="25" s="1"/>
  <c r="E326" i="25"/>
  <c r="G326" i="25" s="1"/>
  <c r="E325" i="25"/>
  <c r="G325" i="25" s="1"/>
  <c r="E324" i="25"/>
  <c r="G324" i="25" s="1"/>
  <c r="E323" i="25"/>
  <c r="G323" i="25" s="1"/>
  <c r="E322" i="25"/>
  <c r="G322" i="25" s="1"/>
  <c r="G321" i="25"/>
  <c r="E321" i="25"/>
  <c r="E320" i="25"/>
  <c r="G320" i="25" s="1"/>
  <c r="E319" i="25"/>
  <c r="G319" i="25" s="1"/>
  <c r="E318" i="25"/>
  <c r="G318" i="25" s="1"/>
  <c r="E317" i="25"/>
  <c r="G317" i="25" s="1"/>
  <c r="E316" i="25"/>
  <c r="G316" i="25" s="1"/>
  <c r="E315" i="25"/>
  <c r="G315" i="25" s="1"/>
  <c r="E314" i="25"/>
  <c r="G314" i="25" s="1"/>
  <c r="E313" i="25"/>
  <c r="G313" i="25" s="1"/>
  <c r="E312" i="25"/>
  <c r="G312" i="25" s="1"/>
  <c r="E311" i="25"/>
  <c r="G311" i="25" s="1"/>
  <c r="E310" i="25"/>
  <c r="G310" i="25" s="1"/>
  <c r="E309" i="25"/>
  <c r="G309" i="25" s="1"/>
  <c r="E308" i="25"/>
  <c r="G308" i="25" s="1"/>
  <c r="E307" i="25"/>
  <c r="G307" i="25" s="1"/>
  <c r="E306" i="25"/>
  <c r="G306" i="25" s="1"/>
  <c r="E305" i="25"/>
  <c r="G305" i="25" s="1"/>
  <c r="E304" i="25"/>
  <c r="G304" i="25" s="1"/>
  <c r="E303" i="25"/>
  <c r="G303" i="25" s="1"/>
  <c r="E302" i="25"/>
  <c r="G302" i="25" s="1"/>
  <c r="E301" i="25"/>
  <c r="G301" i="25" s="1"/>
  <c r="E300" i="25"/>
  <c r="G300" i="25" s="1"/>
  <c r="E299" i="25"/>
  <c r="G299" i="25" s="1"/>
  <c r="E298" i="25"/>
  <c r="G298" i="25" s="1"/>
  <c r="E297" i="25"/>
  <c r="G297" i="25" s="1"/>
  <c r="E296" i="25"/>
  <c r="G296" i="25" s="1"/>
  <c r="E295" i="25"/>
  <c r="G295" i="25" s="1"/>
  <c r="E294" i="25"/>
  <c r="G294" i="25" s="1"/>
  <c r="E293" i="25"/>
  <c r="G293" i="25" s="1"/>
  <c r="E292" i="25"/>
  <c r="G292" i="25" s="1"/>
  <c r="E291" i="25"/>
  <c r="G291" i="25" s="1"/>
  <c r="E290" i="25"/>
  <c r="G290" i="25" s="1"/>
  <c r="E289" i="25"/>
  <c r="G289" i="25" s="1"/>
  <c r="E288" i="25"/>
  <c r="G288" i="25" s="1"/>
  <c r="E287" i="25"/>
  <c r="G287" i="25" s="1"/>
  <c r="E286" i="25"/>
  <c r="G286" i="25" s="1"/>
  <c r="E285" i="25"/>
  <c r="G285" i="25" s="1"/>
  <c r="E284" i="25"/>
  <c r="G284" i="25" s="1"/>
  <c r="E283" i="25"/>
  <c r="G283" i="25" s="1"/>
  <c r="E282" i="25"/>
  <c r="G282" i="25" s="1"/>
  <c r="E281" i="25"/>
  <c r="G281" i="25" s="1"/>
  <c r="E280" i="25"/>
  <c r="G280" i="25" s="1"/>
  <c r="E279" i="25"/>
  <c r="G279" i="25" s="1"/>
  <c r="E278" i="25"/>
  <c r="G278" i="25" s="1"/>
  <c r="E277" i="25"/>
  <c r="G277" i="25" s="1"/>
  <c r="E276" i="25"/>
  <c r="G276" i="25" s="1"/>
  <c r="E275" i="25"/>
  <c r="G275" i="25" s="1"/>
  <c r="E274" i="25"/>
  <c r="G274" i="25" s="1"/>
  <c r="E273" i="25"/>
  <c r="G273" i="25" s="1"/>
  <c r="E272" i="25"/>
  <c r="G272" i="25" s="1"/>
  <c r="E271" i="25"/>
  <c r="G271" i="25" s="1"/>
  <c r="E270" i="25"/>
  <c r="G270" i="25" s="1"/>
  <c r="E269" i="25"/>
  <c r="G269" i="25" s="1"/>
  <c r="E268" i="25"/>
  <c r="G268" i="25" s="1"/>
  <c r="E267" i="25"/>
  <c r="G267" i="25" s="1"/>
  <c r="E266" i="25"/>
  <c r="G266" i="25" s="1"/>
  <c r="E265" i="25"/>
  <c r="G265" i="25" s="1"/>
  <c r="E264" i="25"/>
  <c r="G264" i="25" s="1"/>
  <c r="E263" i="25"/>
  <c r="G263" i="25" s="1"/>
  <c r="E262" i="25"/>
  <c r="G262" i="25" s="1"/>
  <c r="E261" i="25"/>
  <c r="G261" i="25" s="1"/>
  <c r="E260" i="25"/>
  <c r="G260" i="25" s="1"/>
  <c r="E259" i="25"/>
  <c r="G259" i="25" s="1"/>
  <c r="E258" i="25"/>
  <c r="G258" i="25" s="1"/>
  <c r="G257" i="25"/>
  <c r="E257" i="25"/>
  <c r="E256" i="25"/>
  <c r="G256" i="25" s="1"/>
  <c r="E255" i="25"/>
  <c r="G255" i="25" s="1"/>
  <c r="E254" i="25"/>
  <c r="G254" i="25" s="1"/>
  <c r="E253" i="25"/>
  <c r="G253" i="25" s="1"/>
  <c r="E252" i="25"/>
  <c r="G252" i="25" s="1"/>
  <c r="E251" i="25"/>
  <c r="G251" i="25" s="1"/>
  <c r="E250" i="25"/>
  <c r="G250" i="25" s="1"/>
  <c r="E249" i="25"/>
  <c r="G249" i="25" s="1"/>
  <c r="E248" i="25"/>
  <c r="G248" i="25" s="1"/>
  <c r="E247" i="25"/>
  <c r="G247" i="25" s="1"/>
  <c r="E246" i="25"/>
  <c r="G246" i="25" s="1"/>
  <c r="E245" i="25"/>
  <c r="G245" i="25" s="1"/>
  <c r="E244" i="25"/>
  <c r="G244" i="25" s="1"/>
  <c r="E243" i="25"/>
  <c r="G243" i="25" s="1"/>
  <c r="E242" i="25"/>
  <c r="G242" i="25" s="1"/>
  <c r="E241" i="25"/>
  <c r="G241" i="25" s="1"/>
  <c r="E240" i="25"/>
  <c r="G240" i="25" s="1"/>
  <c r="E239" i="25"/>
  <c r="G239" i="25" s="1"/>
  <c r="E238" i="25"/>
  <c r="G238" i="25" s="1"/>
  <c r="E237" i="25"/>
  <c r="G237" i="25" s="1"/>
  <c r="E236" i="25"/>
  <c r="G236" i="25" s="1"/>
  <c r="E235" i="25"/>
  <c r="G235" i="25" s="1"/>
  <c r="E234" i="25"/>
  <c r="G234" i="25" s="1"/>
  <c r="E233" i="25"/>
  <c r="G233" i="25" s="1"/>
  <c r="E232" i="25"/>
  <c r="G232" i="25" s="1"/>
  <c r="E231" i="25"/>
  <c r="G231" i="25" s="1"/>
  <c r="E230" i="25"/>
  <c r="G230" i="25" s="1"/>
  <c r="E229" i="25"/>
  <c r="G229" i="25" s="1"/>
  <c r="E228" i="25"/>
  <c r="G228" i="25" s="1"/>
  <c r="E227" i="25"/>
  <c r="G227" i="25" s="1"/>
  <c r="E226" i="25"/>
  <c r="G226" i="25" s="1"/>
  <c r="E225" i="25"/>
  <c r="G225" i="25" s="1"/>
  <c r="E224" i="25"/>
  <c r="G224" i="25" s="1"/>
  <c r="E223" i="25"/>
  <c r="G223" i="25" s="1"/>
  <c r="E222" i="25"/>
  <c r="G222" i="25" s="1"/>
  <c r="E221" i="25"/>
  <c r="G221" i="25" s="1"/>
  <c r="E220" i="25"/>
  <c r="G220" i="25" s="1"/>
  <c r="E219" i="25"/>
  <c r="G219" i="25" s="1"/>
  <c r="E218" i="25"/>
  <c r="G218" i="25" s="1"/>
  <c r="E217" i="25"/>
  <c r="G217" i="25" s="1"/>
  <c r="E216" i="25"/>
  <c r="G216" i="25" s="1"/>
  <c r="E215" i="25"/>
  <c r="G215" i="25" s="1"/>
  <c r="E214" i="25"/>
  <c r="G214" i="25" s="1"/>
  <c r="E213" i="25"/>
  <c r="G213" i="25" s="1"/>
  <c r="E212" i="25"/>
  <c r="G212" i="25" s="1"/>
  <c r="E211" i="25"/>
  <c r="G211" i="25" s="1"/>
  <c r="E210" i="25"/>
  <c r="G210" i="25" s="1"/>
  <c r="E209" i="25"/>
  <c r="G209" i="25" s="1"/>
  <c r="E208" i="25"/>
  <c r="G208" i="25" s="1"/>
  <c r="E207" i="25"/>
  <c r="G207" i="25" s="1"/>
  <c r="E206" i="25"/>
  <c r="G206" i="25" s="1"/>
  <c r="E205" i="25"/>
  <c r="G205" i="25" s="1"/>
  <c r="E204" i="25"/>
  <c r="G204" i="25" s="1"/>
  <c r="E203" i="25"/>
  <c r="G203" i="25" s="1"/>
  <c r="E202" i="25"/>
  <c r="G202" i="25" s="1"/>
  <c r="E201" i="25"/>
  <c r="G201" i="25" s="1"/>
  <c r="E200" i="25"/>
  <c r="G200" i="25" s="1"/>
  <c r="E199" i="25"/>
  <c r="G199" i="25" s="1"/>
  <c r="E198" i="25"/>
  <c r="G198" i="25" s="1"/>
  <c r="E197" i="25"/>
  <c r="G197" i="25" s="1"/>
  <c r="E196" i="25"/>
  <c r="G196" i="25" s="1"/>
  <c r="E195" i="25"/>
  <c r="G195" i="25" s="1"/>
  <c r="E194" i="25"/>
  <c r="G194" i="25" s="1"/>
  <c r="G193" i="25"/>
  <c r="E193" i="25"/>
  <c r="E192" i="25"/>
  <c r="G192" i="25" s="1"/>
  <c r="E191" i="25"/>
  <c r="G191" i="25" s="1"/>
  <c r="E190" i="25"/>
  <c r="G190" i="25" s="1"/>
  <c r="E189" i="25"/>
  <c r="G189" i="25" s="1"/>
  <c r="E188" i="25"/>
  <c r="G188" i="25" s="1"/>
  <c r="E187" i="25"/>
  <c r="G187" i="25" s="1"/>
  <c r="E186" i="25"/>
  <c r="G186" i="25" s="1"/>
  <c r="E185" i="25"/>
  <c r="G185" i="25" s="1"/>
  <c r="E184" i="25"/>
  <c r="G184" i="25" s="1"/>
  <c r="E183" i="25"/>
  <c r="G183" i="25" s="1"/>
  <c r="E182" i="25"/>
  <c r="G182" i="25" s="1"/>
  <c r="E181" i="25"/>
  <c r="G181" i="25" s="1"/>
  <c r="E180" i="25"/>
  <c r="G180" i="25" s="1"/>
  <c r="E179" i="25"/>
  <c r="G179" i="25" s="1"/>
  <c r="E178" i="25"/>
  <c r="G178" i="25" s="1"/>
  <c r="E177" i="25"/>
  <c r="G177" i="25" s="1"/>
  <c r="E176" i="25"/>
  <c r="G176" i="25" s="1"/>
  <c r="E175" i="25"/>
  <c r="G175" i="25" s="1"/>
  <c r="E174" i="25"/>
  <c r="G174" i="25" s="1"/>
  <c r="E173" i="25"/>
  <c r="G173" i="25" s="1"/>
  <c r="E172" i="25"/>
  <c r="G172" i="25" s="1"/>
  <c r="B172" i="25"/>
  <c r="E171" i="25"/>
  <c r="G171" i="25" s="1"/>
  <c r="E170" i="25"/>
  <c r="G170" i="25" s="1"/>
  <c r="E169" i="25"/>
  <c r="G169" i="25" s="1"/>
  <c r="E168" i="25"/>
  <c r="G168" i="25" s="1"/>
  <c r="E167" i="25"/>
  <c r="G167" i="25" s="1"/>
  <c r="E166" i="25"/>
  <c r="G166" i="25" s="1"/>
  <c r="E165" i="25"/>
  <c r="G165" i="25" s="1"/>
  <c r="E164" i="25"/>
  <c r="G164" i="25" s="1"/>
  <c r="E163" i="25"/>
  <c r="G163" i="25" s="1"/>
  <c r="E162" i="25"/>
  <c r="G162" i="25" s="1"/>
  <c r="E161" i="25"/>
  <c r="G161" i="25" s="1"/>
  <c r="E160" i="25"/>
  <c r="G160" i="25" s="1"/>
  <c r="E159" i="25"/>
  <c r="G159" i="25" s="1"/>
  <c r="E158" i="25"/>
  <c r="G158" i="25" s="1"/>
  <c r="E157" i="25"/>
  <c r="G157" i="25" s="1"/>
  <c r="E156" i="25"/>
  <c r="G156" i="25" s="1"/>
  <c r="E155" i="25"/>
  <c r="G155" i="25" s="1"/>
  <c r="E154" i="25"/>
  <c r="G154" i="25" s="1"/>
  <c r="E153" i="25"/>
  <c r="G153" i="25" s="1"/>
  <c r="E152" i="25"/>
  <c r="G152" i="25" s="1"/>
  <c r="E151" i="25"/>
  <c r="G151" i="25" s="1"/>
  <c r="E150" i="25"/>
  <c r="G150" i="25" s="1"/>
  <c r="E149" i="25"/>
  <c r="G149" i="25" s="1"/>
  <c r="E148" i="25"/>
  <c r="G148" i="25" s="1"/>
  <c r="E147" i="25"/>
  <c r="G147" i="25" s="1"/>
  <c r="E146" i="25"/>
  <c r="G146" i="25" s="1"/>
  <c r="E145" i="25"/>
  <c r="G145" i="25" s="1"/>
  <c r="E144" i="25"/>
  <c r="G144" i="25" s="1"/>
  <c r="E143" i="25"/>
  <c r="G143" i="25" s="1"/>
  <c r="E142" i="25"/>
  <c r="G142" i="25" s="1"/>
  <c r="E141" i="25"/>
  <c r="G141" i="25" s="1"/>
  <c r="E140" i="25"/>
  <c r="G140" i="25" s="1"/>
  <c r="E139" i="25"/>
  <c r="G139" i="25" s="1"/>
  <c r="E138" i="25"/>
  <c r="G138" i="25" s="1"/>
  <c r="E137" i="25"/>
  <c r="G137" i="25" s="1"/>
  <c r="E136" i="25"/>
  <c r="G136" i="25" s="1"/>
  <c r="E135" i="25"/>
  <c r="G135" i="25" s="1"/>
  <c r="E134" i="25"/>
  <c r="G134" i="25" s="1"/>
  <c r="E133" i="25"/>
  <c r="G133" i="25" s="1"/>
  <c r="G132" i="25"/>
  <c r="E132" i="25"/>
  <c r="E131" i="25"/>
  <c r="G131" i="25" s="1"/>
  <c r="E130" i="25"/>
  <c r="G130" i="25" s="1"/>
  <c r="E129" i="25"/>
  <c r="G129" i="25" s="1"/>
  <c r="E128" i="25"/>
  <c r="G128" i="25" s="1"/>
  <c r="E127" i="25"/>
  <c r="G127" i="25" s="1"/>
  <c r="E126" i="25"/>
  <c r="G126" i="25" s="1"/>
  <c r="E125" i="25"/>
  <c r="G125" i="25" s="1"/>
  <c r="E124" i="25"/>
  <c r="G124" i="25" s="1"/>
  <c r="E123" i="25"/>
  <c r="G123" i="25" s="1"/>
  <c r="E122" i="25"/>
  <c r="G122" i="25" s="1"/>
  <c r="E121" i="25"/>
  <c r="G121" i="25" s="1"/>
  <c r="E120" i="25"/>
  <c r="G120" i="25" s="1"/>
  <c r="E119" i="25"/>
  <c r="G119" i="25" s="1"/>
  <c r="E118" i="25"/>
  <c r="G118" i="25" s="1"/>
  <c r="E117" i="25"/>
  <c r="G117" i="25" s="1"/>
  <c r="E116" i="25"/>
  <c r="G116" i="25" s="1"/>
  <c r="E115" i="25"/>
  <c r="G115" i="25" s="1"/>
  <c r="E114" i="25"/>
  <c r="G114" i="25" s="1"/>
  <c r="E113" i="25"/>
  <c r="G113" i="25" s="1"/>
  <c r="E112" i="25"/>
  <c r="G112" i="25" s="1"/>
  <c r="E111" i="25"/>
  <c r="G111" i="25" s="1"/>
  <c r="E110" i="25"/>
  <c r="G110" i="25" s="1"/>
  <c r="E109" i="25"/>
  <c r="G109" i="25" s="1"/>
  <c r="E108" i="25"/>
  <c r="G108" i="25" s="1"/>
  <c r="E107" i="25"/>
  <c r="G107" i="25" s="1"/>
  <c r="E106" i="25"/>
  <c r="G106" i="25" s="1"/>
  <c r="E105" i="25"/>
  <c r="G105" i="25" s="1"/>
  <c r="E104" i="25"/>
  <c r="G104" i="25" s="1"/>
  <c r="E103" i="25"/>
  <c r="G103" i="25" s="1"/>
  <c r="E102" i="25"/>
  <c r="G102" i="25" s="1"/>
  <c r="E101" i="25"/>
  <c r="G101" i="25" s="1"/>
  <c r="E100" i="25"/>
  <c r="G100" i="25" s="1"/>
  <c r="E99" i="25"/>
  <c r="G99" i="25" s="1"/>
  <c r="E98" i="25"/>
  <c r="G98" i="25" s="1"/>
  <c r="E97" i="25"/>
  <c r="G97" i="25" s="1"/>
  <c r="E96" i="25"/>
  <c r="G96" i="25" s="1"/>
  <c r="E95" i="25"/>
  <c r="G95" i="25" s="1"/>
  <c r="E94" i="25"/>
  <c r="G94" i="25" s="1"/>
  <c r="E93" i="25"/>
  <c r="G93" i="25" s="1"/>
  <c r="E92" i="25"/>
  <c r="G92" i="25" s="1"/>
  <c r="E91" i="25"/>
  <c r="G91" i="25" s="1"/>
  <c r="E90" i="25"/>
  <c r="G90" i="25" s="1"/>
  <c r="E89" i="25"/>
  <c r="G89" i="25" s="1"/>
  <c r="E88" i="25"/>
  <c r="G88" i="25" s="1"/>
  <c r="E87" i="25"/>
  <c r="G87" i="25" s="1"/>
  <c r="E86" i="25"/>
  <c r="G86" i="25" s="1"/>
  <c r="E85" i="25"/>
  <c r="G85" i="25" s="1"/>
  <c r="E84" i="25"/>
  <c r="G84" i="25" s="1"/>
  <c r="E83" i="25"/>
  <c r="G83" i="25" s="1"/>
  <c r="E82" i="25"/>
  <c r="G82" i="25" s="1"/>
  <c r="E81" i="25"/>
  <c r="G81" i="25" s="1"/>
  <c r="E80" i="25"/>
  <c r="G80" i="25" s="1"/>
  <c r="E79" i="25"/>
  <c r="G79" i="25" s="1"/>
  <c r="E78" i="25"/>
  <c r="G78" i="25" s="1"/>
  <c r="E77" i="25"/>
  <c r="G77" i="25" s="1"/>
  <c r="E76" i="25"/>
  <c r="G76" i="25" s="1"/>
  <c r="E75" i="25"/>
  <c r="G75" i="25" s="1"/>
  <c r="E74" i="25"/>
  <c r="G74" i="25" s="1"/>
  <c r="E73" i="25"/>
  <c r="G73" i="25" s="1"/>
  <c r="E72" i="25"/>
  <c r="G72" i="25" s="1"/>
  <c r="E71" i="25"/>
  <c r="G71" i="25" s="1"/>
  <c r="E70" i="25"/>
  <c r="G70" i="25" s="1"/>
  <c r="E69" i="25"/>
  <c r="G69" i="25" s="1"/>
  <c r="G68" i="25"/>
  <c r="E68" i="25"/>
  <c r="E67" i="25"/>
  <c r="G67" i="25" s="1"/>
  <c r="E66" i="25"/>
  <c r="G66" i="25" s="1"/>
  <c r="E65" i="25"/>
  <c r="G65" i="25" s="1"/>
  <c r="E64" i="25"/>
  <c r="G64" i="25" s="1"/>
  <c r="E63" i="25"/>
  <c r="G63" i="25" s="1"/>
  <c r="E62" i="25"/>
  <c r="G62" i="25" s="1"/>
  <c r="E61" i="25"/>
  <c r="G61" i="25" s="1"/>
  <c r="E60" i="25"/>
  <c r="G60" i="25" s="1"/>
  <c r="E59" i="25"/>
  <c r="G59" i="25" s="1"/>
  <c r="E58" i="25"/>
  <c r="G58" i="25" s="1"/>
  <c r="E57" i="25"/>
  <c r="G57" i="25" s="1"/>
  <c r="E56" i="25"/>
  <c r="G56" i="25" s="1"/>
  <c r="E55" i="25"/>
  <c r="G55" i="25" s="1"/>
  <c r="E54" i="25"/>
  <c r="G54" i="25" s="1"/>
  <c r="E53" i="25"/>
  <c r="G53" i="25" s="1"/>
  <c r="E52" i="25"/>
  <c r="G52" i="25" s="1"/>
  <c r="E51" i="25"/>
  <c r="G51" i="25" s="1"/>
  <c r="E50" i="25"/>
  <c r="G50" i="25" s="1"/>
  <c r="E49" i="25"/>
  <c r="G49" i="25" s="1"/>
  <c r="E48" i="25"/>
  <c r="G48" i="25" s="1"/>
  <c r="E47" i="25"/>
  <c r="G47" i="25" s="1"/>
  <c r="E46" i="25"/>
  <c r="G46" i="25" s="1"/>
  <c r="E45" i="25"/>
  <c r="G45" i="25" s="1"/>
  <c r="E44" i="25"/>
  <c r="G44" i="25" s="1"/>
  <c r="E43" i="25"/>
  <c r="G43" i="25" s="1"/>
  <c r="E42" i="25"/>
  <c r="G42" i="25" s="1"/>
  <c r="E41" i="25"/>
  <c r="G41" i="25" s="1"/>
  <c r="E40" i="25"/>
  <c r="G40" i="25" s="1"/>
  <c r="E39" i="25"/>
  <c r="G39" i="25" s="1"/>
  <c r="E38" i="25"/>
  <c r="G38" i="25" s="1"/>
  <c r="E37" i="25"/>
  <c r="G37" i="25" s="1"/>
  <c r="E36" i="25"/>
  <c r="G36" i="25" s="1"/>
  <c r="E35" i="25"/>
  <c r="G35" i="25" s="1"/>
  <c r="E34" i="25"/>
  <c r="G34" i="25" s="1"/>
  <c r="E33" i="25"/>
  <c r="G33" i="25" s="1"/>
  <c r="E32" i="25"/>
  <c r="G32" i="25" s="1"/>
  <c r="E31" i="25"/>
  <c r="G31" i="25" s="1"/>
  <c r="E30" i="25"/>
  <c r="G30" i="25" s="1"/>
  <c r="E29" i="25"/>
  <c r="G29" i="25" s="1"/>
  <c r="E28" i="25"/>
  <c r="G28" i="25" s="1"/>
  <c r="E27" i="25"/>
  <c r="G27" i="25" s="1"/>
  <c r="E26" i="25"/>
  <c r="G26" i="25" s="1"/>
  <c r="E25" i="25"/>
  <c r="G25" i="25" s="1"/>
  <c r="E24" i="25"/>
  <c r="G24" i="25" s="1"/>
  <c r="E23" i="25"/>
  <c r="G23" i="25" s="1"/>
  <c r="E22" i="25"/>
  <c r="G22" i="25" s="1"/>
  <c r="E21" i="25"/>
  <c r="G21" i="25" s="1"/>
  <c r="E20" i="25"/>
  <c r="G20" i="25" s="1"/>
  <c r="E19" i="25"/>
  <c r="G19" i="25" s="1"/>
  <c r="E18" i="25"/>
  <c r="G18" i="25" s="1"/>
  <c r="E17" i="25"/>
  <c r="G17" i="25" s="1"/>
  <c r="E16" i="25"/>
  <c r="G16" i="25" s="1"/>
  <c r="E15" i="25"/>
  <c r="G15" i="25" s="1"/>
  <c r="E14" i="25"/>
  <c r="G14" i="25" s="1"/>
  <c r="E13" i="25"/>
  <c r="G13" i="25" s="1"/>
  <c r="E12" i="25"/>
  <c r="G12" i="25" s="1"/>
  <c r="E11" i="25"/>
  <c r="G11" i="25" s="1"/>
  <c r="E10" i="25"/>
  <c r="G10" i="25" s="1"/>
  <c r="E9" i="25"/>
  <c r="G9" i="25" s="1"/>
  <c r="E8" i="25"/>
  <c r="G8" i="25" s="1"/>
  <c r="E7" i="25"/>
  <c r="G7" i="25" s="1"/>
  <c r="G342" i="25" l="1"/>
  <c r="O344" i="14" l="1"/>
  <c r="N344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9" i="14"/>
  <c r="E341" i="24"/>
  <c r="G341" i="24" s="1"/>
  <c r="E340" i="24"/>
  <c r="G340" i="24" s="1"/>
  <c r="E339" i="24"/>
  <c r="G339" i="24" s="1"/>
  <c r="E338" i="24"/>
  <c r="G338" i="24" s="1"/>
  <c r="E337" i="24"/>
  <c r="G337" i="24" s="1"/>
  <c r="E336" i="24"/>
  <c r="G336" i="24" s="1"/>
  <c r="E335" i="24"/>
  <c r="G335" i="24" s="1"/>
  <c r="E334" i="24"/>
  <c r="G334" i="24" s="1"/>
  <c r="E333" i="24"/>
  <c r="G333" i="24" s="1"/>
  <c r="E332" i="24"/>
  <c r="G332" i="24" s="1"/>
  <c r="E331" i="24"/>
  <c r="G331" i="24" s="1"/>
  <c r="E330" i="24"/>
  <c r="G330" i="24" s="1"/>
  <c r="E329" i="24"/>
  <c r="G329" i="24" s="1"/>
  <c r="E328" i="24"/>
  <c r="G328" i="24" s="1"/>
  <c r="E327" i="24"/>
  <c r="G327" i="24" s="1"/>
  <c r="E326" i="24"/>
  <c r="G326" i="24" s="1"/>
  <c r="E325" i="24"/>
  <c r="G325" i="24" s="1"/>
  <c r="E324" i="24"/>
  <c r="G324" i="24" s="1"/>
  <c r="E323" i="24"/>
  <c r="G323" i="24" s="1"/>
  <c r="E322" i="24"/>
  <c r="G322" i="24" s="1"/>
  <c r="E321" i="24"/>
  <c r="G321" i="24" s="1"/>
  <c r="E320" i="24"/>
  <c r="G320" i="24" s="1"/>
  <c r="G319" i="24"/>
  <c r="E319" i="24"/>
  <c r="E318" i="24"/>
  <c r="G318" i="24" s="1"/>
  <c r="E317" i="24"/>
  <c r="G317" i="24" s="1"/>
  <c r="E316" i="24"/>
  <c r="G316" i="24" s="1"/>
  <c r="E315" i="24"/>
  <c r="G315" i="24" s="1"/>
  <c r="E314" i="24"/>
  <c r="G314" i="24" s="1"/>
  <c r="E313" i="24"/>
  <c r="G313" i="24" s="1"/>
  <c r="E312" i="24"/>
  <c r="G312" i="24" s="1"/>
  <c r="E311" i="24"/>
  <c r="G311" i="24" s="1"/>
  <c r="E310" i="24"/>
  <c r="G310" i="24" s="1"/>
  <c r="E309" i="24"/>
  <c r="G309" i="24" s="1"/>
  <c r="E308" i="24"/>
  <c r="G308" i="24" s="1"/>
  <c r="E307" i="24"/>
  <c r="G307" i="24" s="1"/>
  <c r="E306" i="24"/>
  <c r="G306" i="24" s="1"/>
  <c r="E305" i="24"/>
  <c r="G305" i="24" s="1"/>
  <c r="E304" i="24"/>
  <c r="G304" i="24" s="1"/>
  <c r="E303" i="24"/>
  <c r="G303" i="24" s="1"/>
  <c r="E302" i="24"/>
  <c r="G302" i="24" s="1"/>
  <c r="E301" i="24"/>
  <c r="G301" i="24" s="1"/>
  <c r="E300" i="24"/>
  <c r="G300" i="24" s="1"/>
  <c r="E299" i="24"/>
  <c r="G299" i="24" s="1"/>
  <c r="E298" i="24"/>
  <c r="G298" i="24" s="1"/>
  <c r="E297" i="24"/>
  <c r="G297" i="24" s="1"/>
  <c r="E296" i="24"/>
  <c r="G296" i="24" s="1"/>
  <c r="E295" i="24"/>
  <c r="G295" i="24" s="1"/>
  <c r="E294" i="24"/>
  <c r="G294" i="24" s="1"/>
  <c r="E293" i="24"/>
  <c r="G293" i="24" s="1"/>
  <c r="E292" i="24"/>
  <c r="G292" i="24" s="1"/>
  <c r="E291" i="24"/>
  <c r="G291" i="24" s="1"/>
  <c r="E290" i="24"/>
  <c r="G290" i="24" s="1"/>
  <c r="E289" i="24"/>
  <c r="G289" i="24" s="1"/>
  <c r="E288" i="24"/>
  <c r="G288" i="24" s="1"/>
  <c r="E287" i="24"/>
  <c r="G287" i="24" s="1"/>
  <c r="E286" i="24"/>
  <c r="G286" i="24" s="1"/>
  <c r="G285" i="24"/>
  <c r="E285" i="24"/>
  <c r="E284" i="24"/>
  <c r="G284" i="24" s="1"/>
  <c r="E283" i="24"/>
  <c r="G283" i="24" s="1"/>
  <c r="G282" i="24"/>
  <c r="E282" i="24"/>
  <c r="E281" i="24"/>
  <c r="G281" i="24" s="1"/>
  <c r="E280" i="24"/>
  <c r="G280" i="24" s="1"/>
  <c r="E279" i="24"/>
  <c r="G279" i="24" s="1"/>
  <c r="E278" i="24"/>
  <c r="G278" i="24" s="1"/>
  <c r="E277" i="24"/>
  <c r="G277" i="24" s="1"/>
  <c r="E276" i="24"/>
  <c r="G276" i="24" s="1"/>
  <c r="E275" i="24"/>
  <c r="G275" i="24" s="1"/>
  <c r="E274" i="24"/>
  <c r="G274" i="24" s="1"/>
  <c r="E273" i="24"/>
  <c r="G273" i="24" s="1"/>
  <c r="E272" i="24"/>
  <c r="G272" i="24" s="1"/>
  <c r="E271" i="24"/>
  <c r="G271" i="24" s="1"/>
  <c r="E270" i="24"/>
  <c r="G270" i="24" s="1"/>
  <c r="E269" i="24"/>
  <c r="G269" i="24" s="1"/>
  <c r="E268" i="24"/>
  <c r="G268" i="24" s="1"/>
  <c r="E267" i="24"/>
  <c r="G267" i="24" s="1"/>
  <c r="E266" i="24"/>
  <c r="G266" i="24" s="1"/>
  <c r="E265" i="24"/>
  <c r="G265" i="24" s="1"/>
  <c r="E264" i="24"/>
  <c r="G264" i="24" s="1"/>
  <c r="G263" i="24"/>
  <c r="E263" i="24"/>
  <c r="E262" i="24"/>
  <c r="G262" i="24" s="1"/>
  <c r="E261" i="24"/>
  <c r="G261" i="24" s="1"/>
  <c r="E260" i="24"/>
  <c r="G260" i="24" s="1"/>
  <c r="E259" i="24"/>
  <c r="G259" i="24" s="1"/>
  <c r="E258" i="24"/>
  <c r="G258" i="24" s="1"/>
  <c r="E257" i="24"/>
  <c r="G257" i="24" s="1"/>
  <c r="E256" i="24"/>
  <c r="G256" i="24" s="1"/>
  <c r="E255" i="24"/>
  <c r="G255" i="24" s="1"/>
  <c r="E254" i="24"/>
  <c r="G254" i="24" s="1"/>
  <c r="E253" i="24"/>
  <c r="G253" i="24" s="1"/>
  <c r="E252" i="24"/>
  <c r="G252" i="24" s="1"/>
  <c r="E251" i="24"/>
  <c r="G251" i="24" s="1"/>
  <c r="E250" i="24"/>
  <c r="G250" i="24" s="1"/>
  <c r="E249" i="24"/>
  <c r="G249" i="24" s="1"/>
  <c r="E248" i="24"/>
  <c r="G248" i="24" s="1"/>
  <c r="E247" i="24"/>
  <c r="G247" i="24" s="1"/>
  <c r="E246" i="24"/>
  <c r="G246" i="24" s="1"/>
  <c r="E245" i="24"/>
  <c r="G245" i="24" s="1"/>
  <c r="E244" i="24"/>
  <c r="G244" i="24" s="1"/>
  <c r="E243" i="24"/>
  <c r="G243" i="24" s="1"/>
  <c r="E242" i="24"/>
  <c r="G242" i="24" s="1"/>
  <c r="E241" i="24"/>
  <c r="G241" i="24" s="1"/>
  <c r="E240" i="24"/>
  <c r="G240" i="24" s="1"/>
  <c r="E239" i="24"/>
  <c r="G239" i="24" s="1"/>
  <c r="E238" i="24"/>
  <c r="G238" i="24" s="1"/>
  <c r="E237" i="24"/>
  <c r="G237" i="24" s="1"/>
  <c r="E236" i="24"/>
  <c r="G236" i="24" s="1"/>
  <c r="E235" i="24"/>
  <c r="G235" i="24" s="1"/>
  <c r="E234" i="24"/>
  <c r="G234" i="24" s="1"/>
  <c r="E233" i="24"/>
  <c r="G233" i="24" s="1"/>
  <c r="E232" i="24"/>
  <c r="G232" i="24" s="1"/>
  <c r="E231" i="24"/>
  <c r="G231" i="24" s="1"/>
  <c r="E230" i="24"/>
  <c r="G230" i="24" s="1"/>
  <c r="E229" i="24"/>
  <c r="G229" i="24" s="1"/>
  <c r="E228" i="24"/>
  <c r="G228" i="24" s="1"/>
  <c r="E227" i="24"/>
  <c r="G227" i="24" s="1"/>
  <c r="E226" i="24"/>
  <c r="G226" i="24" s="1"/>
  <c r="E225" i="24"/>
  <c r="G225" i="24" s="1"/>
  <c r="E224" i="24"/>
  <c r="G224" i="24" s="1"/>
  <c r="E223" i="24"/>
  <c r="G223" i="24" s="1"/>
  <c r="E222" i="24"/>
  <c r="G222" i="24" s="1"/>
  <c r="E221" i="24"/>
  <c r="G221" i="24" s="1"/>
  <c r="E220" i="24"/>
  <c r="G220" i="24" s="1"/>
  <c r="E219" i="24"/>
  <c r="G219" i="24" s="1"/>
  <c r="E218" i="24"/>
  <c r="G218" i="24" s="1"/>
  <c r="E217" i="24"/>
  <c r="G217" i="24" s="1"/>
  <c r="E216" i="24"/>
  <c r="G216" i="24" s="1"/>
  <c r="E215" i="24"/>
  <c r="G215" i="24" s="1"/>
  <c r="E214" i="24"/>
  <c r="G214" i="24" s="1"/>
  <c r="E213" i="24"/>
  <c r="G213" i="24" s="1"/>
  <c r="E212" i="24"/>
  <c r="G212" i="24" s="1"/>
  <c r="E211" i="24"/>
  <c r="G211" i="24" s="1"/>
  <c r="E210" i="24"/>
  <c r="G210" i="24" s="1"/>
  <c r="E209" i="24"/>
  <c r="G209" i="24" s="1"/>
  <c r="E208" i="24"/>
  <c r="G208" i="24" s="1"/>
  <c r="E207" i="24"/>
  <c r="G207" i="24" s="1"/>
  <c r="E206" i="24"/>
  <c r="G206" i="24" s="1"/>
  <c r="E205" i="24"/>
  <c r="G205" i="24" s="1"/>
  <c r="E204" i="24"/>
  <c r="G204" i="24" s="1"/>
  <c r="E203" i="24"/>
  <c r="G203" i="24" s="1"/>
  <c r="E202" i="24"/>
  <c r="G202" i="24" s="1"/>
  <c r="E201" i="24"/>
  <c r="G201" i="24" s="1"/>
  <c r="E200" i="24"/>
  <c r="G200" i="24" s="1"/>
  <c r="E199" i="24"/>
  <c r="G199" i="24" s="1"/>
  <c r="E198" i="24"/>
  <c r="G198" i="24" s="1"/>
  <c r="E197" i="24"/>
  <c r="G197" i="24" s="1"/>
  <c r="E196" i="24"/>
  <c r="G196" i="24" s="1"/>
  <c r="E195" i="24"/>
  <c r="G195" i="24" s="1"/>
  <c r="E194" i="24"/>
  <c r="G194" i="24" s="1"/>
  <c r="E193" i="24"/>
  <c r="G193" i="24" s="1"/>
  <c r="E192" i="24"/>
  <c r="G192" i="24" s="1"/>
  <c r="E191" i="24"/>
  <c r="G191" i="24" s="1"/>
  <c r="E190" i="24"/>
  <c r="G190" i="24" s="1"/>
  <c r="E189" i="24"/>
  <c r="G189" i="24" s="1"/>
  <c r="E188" i="24"/>
  <c r="G188" i="24" s="1"/>
  <c r="E187" i="24"/>
  <c r="G187" i="24" s="1"/>
  <c r="E186" i="24"/>
  <c r="G186" i="24" s="1"/>
  <c r="E185" i="24"/>
  <c r="G185" i="24" s="1"/>
  <c r="E184" i="24"/>
  <c r="G184" i="24" s="1"/>
  <c r="E183" i="24"/>
  <c r="G183" i="24" s="1"/>
  <c r="E182" i="24"/>
  <c r="G182" i="24" s="1"/>
  <c r="E181" i="24"/>
  <c r="G181" i="24" s="1"/>
  <c r="E180" i="24"/>
  <c r="G180" i="24" s="1"/>
  <c r="E179" i="24"/>
  <c r="G179" i="24" s="1"/>
  <c r="E178" i="24"/>
  <c r="G178" i="24" s="1"/>
  <c r="E177" i="24"/>
  <c r="G177" i="24" s="1"/>
  <c r="E176" i="24"/>
  <c r="G176" i="24" s="1"/>
  <c r="E175" i="24"/>
  <c r="G175" i="24" s="1"/>
  <c r="G174" i="24"/>
  <c r="E174" i="24"/>
  <c r="E173" i="24"/>
  <c r="G173" i="24" s="1"/>
  <c r="E172" i="24"/>
  <c r="G172" i="24" s="1"/>
  <c r="B172" i="24"/>
  <c r="E171" i="24"/>
  <c r="G171" i="24" s="1"/>
  <c r="E170" i="24"/>
  <c r="G170" i="24" s="1"/>
  <c r="E169" i="24"/>
  <c r="G169" i="24" s="1"/>
  <c r="E168" i="24"/>
  <c r="G168" i="24" s="1"/>
  <c r="E167" i="24"/>
  <c r="G167" i="24" s="1"/>
  <c r="E166" i="24"/>
  <c r="G166" i="24" s="1"/>
  <c r="E165" i="24"/>
  <c r="G165" i="24" s="1"/>
  <c r="E164" i="24"/>
  <c r="G164" i="24" s="1"/>
  <c r="E163" i="24"/>
  <c r="G163" i="24" s="1"/>
  <c r="E162" i="24"/>
  <c r="G162" i="24" s="1"/>
  <c r="E161" i="24"/>
  <c r="G161" i="24" s="1"/>
  <c r="E160" i="24"/>
  <c r="G160" i="24" s="1"/>
  <c r="E159" i="24"/>
  <c r="G159" i="24" s="1"/>
  <c r="E158" i="24"/>
  <c r="G158" i="24" s="1"/>
  <c r="E157" i="24"/>
  <c r="G157" i="24" s="1"/>
  <c r="E156" i="24"/>
  <c r="G156" i="24" s="1"/>
  <c r="E155" i="24"/>
  <c r="G155" i="24" s="1"/>
  <c r="E154" i="24"/>
  <c r="G154" i="24" s="1"/>
  <c r="E153" i="24"/>
  <c r="G153" i="24" s="1"/>
  <c r="E152" i="24"/>
  <c r="G152" i="24" s="1"/>
  <c r="E151" i="24"/>
  <c r="G151" i="24" s="1"/>
  <c r="E150" i="24"/>
  <c r="G150" i="24" s="1"/>
  <c r="E149" i="24"/>
  <c r="G149" i="24" s="1"/>
  <c r="E148" i="24"/>
  <c r="G148" i="24" s="1"/>
  <c r="E147" i="24"/>
  <c r="G147" i="24" s="1"/>
  <c r="E146" i="24"/>
  <c r="G146" i="24" s="1"/>
  <c r="E145" i="24"/>
  <c r="G145" i="24" s="1"/>
  <c r="E144" i="24"/>
  <c r="G144" i="24" s="1"/>
  <c r="E143" i="24"/>
  <c r="G143" i="24" s="1"/>
  <c r="E142" i="24"/>
  <c r="G142" i="24" s="1"/>
  <c r="E141" i="24"/>
  <c r="G141" i="24" s="1"/>
  <c r="E140" i="24"/>
  <c r="G140" i="24" s="1"/>
  <c r="E139" i="24"/>
  <c r="G139" i="24" s="1"/>
  <c r="E138" i="24"/>
  <c r="G138" i="24" s="1"/>
  <c r="E137" i="24"/>
  <c r="G137" i="24" s="1"/>
  <c r="E136" i="24"/>
  <c r="G136" i="24" s="1"/>
  <c r="E135" i="24"/>
  <c r="G135" i="24" s="1"/>
  <c r="E134" i="24"/>
  <c r="G134" i="24" s="1"/>
  <c r="E133" i="24"/>
  <c r="G133" i="24" s="1"/>
  <c r="E132" i="24"/>
  <c r="G132" i="24" s="1"/>
  <c r="E131" i="24"/>
  <c r="G131" i="24" s="1"/>
  <c r="E130" i="24"/>
  <c r="G130" i="24" s="1"/>
  <c r="E129" i="24"/>
  <c r="G129" i="24" s="1"/>
  <c r="E128" i="24"/>
  <c r="G128" i="24" s="1"/>
  <c r="E127" i="24"/>
  <c r="G127" i="24" s="1"/>
  <c r="E126" i="24"/>
  <c r="G126" i="24" s="1"/>
  <c r="E125" i="24"/>
  <c r="G125" i="24" s="1"/>
  <c r="E124" i="24"/>
  <c r="G124" i="24" s="1"/>
  <c r="E123" i="24"/>
  <c r="G123" i="24" s="1"/>
  <c r="G122" i="24"/>
  <c r="E122" i="24"/>
  <c r="E121" i="24"/>
  <c r="G121" i="24" s="1"/>
  <c r="E120" i="24"/>
  <c r="G120" i="24" s="1"/>
  <c r="E119" i="24"/>
  <c r="G119" i="24" s="1"/>
  <c r="E118" i="24"/>
  <c r="G118" i="24" s="1"/>
  <c r="E117" i="24"/>
  <c r="G117" i="24" s="1"/>
  <c r="E116" i="24"/>
  <c r="G116" i="24" s="1"/>
  <c r="E115" i="24"/>
  <c r="G115" i="24" s="1"/>
  <c r="E114" i="24"/>
  <c r="G114" i="24" s="1"/>
  <c r="E113" i="24"/>
  <c r="G113" i="24" s="1"/>
  <c r="E112" i="24"/>
  <c r="G112" i="24" s="1"/>
  <c r="E111" i="24"/>
  <c r="G111" i="24" s="1"/>
  <c r="E110" i="24"/>
  <c r="G110" i="24" s="1"/>
  <c r="E109" i="24"/>
  <c r="G109" i="24" s="1"/>
  <c r="E108" i="24"/>
  <c r="G108" i="24" s="1"/>
  <c r="E107" i="24"/>
  <c r="G107" i="24" s="1"/>
  <c r="E106" i="24"/>
  <c r="G106" i="24" s="1"/>
  <c r="E105" i="24"/>
  <c r="G105" i="24" s="1"/>
  <c r="E104" i="24"/>
  <c r="G104" i="24" s="1"/>
  <c r="E103" i="24"/>
  <c r="G103" i="24" s="1"/>
  <c r="E102" i="24"/>
  <c r="G102" i="24" s="1"/>
  <c r="E101" i="24"/>
  <c r="G101" i="24" s="1"/>
  <c r="E100" i="24"/>
  <c r="G100" i="24" s="1"/>
  <c r="E99" i="24"/>
  <c r="G99" i="24" s="1"/>
  <c r="E98" i="24"/>
  <c r="G98" i="24" s="1"/>
  <c r="E97" i="24"/>
  <c r="G97" i="24" s="1"/>
  <c r="E96" i="24"/>
  <c r="G96" i="24" s="1"/>
  <c r="E95" i="24"/>
  <c r="G95" i="24" s="1"/>
  <c r="E94" i="24"/>
  <c r="G94" i="24" s="1"/>
  <c r="E93" i="24"/>
  <c r="G93" i="24" s="1"/>
  <c r="E92" i="24"/>
  <c r="G92" i="24" s="1"/>
  <c r="E91" i="24"/>
  <c r="G91" i="24" s="1"/>
  <c r="E90" i="24"/>
  <c r="G90" i="24" s="1"/>
  <c r="E89" i="24"/>
  <c r="G89" i="24" s="1"/>
  <c r="E88" i="24"/>
  <c r="G88" i="24" s="1"/>
  <c r="E87" i="24"/>
  <c r="G87" i="24" s="1"/>
  <c r="E86" i="24"/>
  <c r="G86" i="24" s="1"/>
  <c r="E85" i="24"/>
  <c r="G85" i="24" s="1"/>
  <c r="E84" i="24"/>
  <c r="G84" i="24" s="1"/>
  <c r="E83" i="24"/>
  <c r="G83" i="24" s="1"/>
  <c r="E82" i="24"/>
  <c r="G82" i="24" s="1"/>
  <c r="E81" i="24"/>
  <c r="G81" i="24" s="1"/>
  <c r="E80" i="24"/>
  <c r="G80" i="24" s="1"/>
  <c r="E79" i="24"/>
  <c r="G79" i="24" s="1"/>
  <c r="E78" i="24"/>
  <c r="G78" i="24" s="1"/>
  <c r="E77" i="24"/>
  <c r="G77" i="24" s="1"/>
  <c r="E76" i="24"/>
  <c r="G76" i="24" s="1"/>
  <c r="E75" i="24"/>
  <c r="G75" i="24" s="1"/>
  <c r="E74" i="24"/>
  <c r="G74" i="24" s="1"/>
  <c r="E73" i="24"/>
  <c r="G73" i="24" s="1"/>
  <c r="E72" i="24"/>
  <c r="G72" i="24" s="1"/>
  <c r="E71" i="24"/>
  <c r="G71" i="24" s="1"/>
  <c r="E70" i="24"/>
  <c r="G70" i="24" s="1"/>
  <c r="E69" i="24"/>
  <c r="G69" i="24" s="1"/>
  <c r="E68" i="24"/>
  <c r="G68" i="24" s="1"/>
  <c r="E67" i="24"/>
  <c r="G67" i="24" s="1"/>
  <c r="E66" i="24"/>
  <c r="G66" i="24" s="1"/>
  <c r="E65" i="24"/>
  <c r="G65" i="24" s="1"/>
  <c r="E64" i="24"/>
  <c r="G64" i="24" s="1"/>
  <c r="E63" i="24"/>
  <c r="G63" i="24" s="1"/>
  <c r="E62" i="24"/>
  <c r="G62" i="24" s="1"/>
  <c r="E61" i="24"/>
  <c r="G61" i="24" s="1"/>
  <c r="E60" i="24"/>
  <c r="G60" i="24" s="1"/>
  <c r="E59" i="24"/>
  <c r="G59" i="24" s="1"/>
  <c r="G58" i="24"/>
  <c r="E58" i="24"/>
  <c r="E57" i="24"/>
  <c r="G57" i="24" s="1"/>
  <c r="E56" i="24"/>
  <c r="G56" i="24" s="1"/>
  <c r="E55" i="24"/>
  <c r="G55" i="24" s="1"/>
  <c r="E54" i="24"/>
  <c r="G54" i="24" s="1"/>
  <c r="E53" i="24"/>
  <c r="G53" i="24" s="1"/>
  <c r="E52" i="24"/>
  <c r="G52" i="24" s="1"/>
  <c r="E51" i="24"/>
  <c r="G51" i="24" s="1"/>
  <c r="E50" i="24"/>
  <c r="G50" i="24" s="1"/>
  <c r="E49" i="24"/>
  <c r="G49" i="24" s="1"/>
  <c r="E48" i="24"/>
  <c r="G48" i="24" s="1"/>
  <c r="E47" i="24"/>
  <c r="G47" i="24" s="1"/>
  <c r="E46" i="24"/>
  <c r="G46" i="24" s="1"/>
  <c r="E45" i="24"/>
  <c r="G45" i="24" s="1"/>
  <c r="E44" i="24"/>
  <c r="G44" i="24" s="1"/>
  <c r="E43" i="24"/>
  <c r="G43" i="24" s="1"/>
  <c r="E42" i="24"/>
  <c r="G42" i="24" s="1"/>
  <c r="E41" i="24"/>
  <c r="G41" i="24" s="1"/>
  <c r="E40" i="24"/>
  <c r="G40" i="24" s="1"/>
  <c r="E39" i="24"/>
  <c r="G39" i="24" s="1"/>
  <c r="E38" i="24"/>
  <c r="G38" i="24" s="1"/>
  <c r="E37" i="24"/>
  <c r="G37" i="24" s="1"/>
  <c r="E36" i="24"/>
  <c r="G36" i="24" s="1"/>
  <c r="E35" i="24"/>
  <c r="G35" i="24" s="1"/>
  <c r="E34" i="24"/>
  <c r="G34" i="24" s="1"/>
  <c r="E33" i="24"/>
  <c r="G33" i="24" s="1"/>
  <c r="E32" i="24"/>
  <c r="G32" i="24" s="1"/>
  <c r="E31" i="24"/>
  <c r="G31" i="24" s="1"/>
  <c r="E30" i="24"/>
  <c r="G30" i="24" s="1"/>
  <c r="E29" i="24"/>
  <c r="G29" i="24" s="1"/>
  <c r="E28" i="24"/>
  <c r="G28" i="24" s="1"/>
  <c r="E27" i="24"/>
  <c r="G27" i="24" s="1"/>
  <c r="E26" i="24"/>
  <c r="G26" i="24" s="1"/>
  <c r="E25" i="24"/>
  <c r="G25" i="24" s="1"/>
  <c r="E24" i="24"/>
  <c r="G24" i="24" s="1"/>
  <c r="E23" i="24"/>
  <c r="G23" i="24" s="1"/>
  <c r="E22" i="24"/>
  <c r="G22" i="24" s="1"/>
  <c r="E21" i="24"/>
  <c r="G21" i="24" s="1"/>
  <c r="E20" i="24"/>
  <c r="G20" i="24" s="1"/>
  <c r="E19" i="24"/>
  <c r="G19" i="24" s="1"/>
  <c r="E18" i="24"/>
  <c r="G18" i="24" s="1"/>
  <c r="E17" i="24"/>
  <c r="G17" i="24" s="1"/>
  <c r="E16" i="24"/>
  <c r="G16" i="24" s="1"/>
  <c r="E15" i="24"/>
  <c r="G15" i="24" s="1"/>
  <c r="E14" i="24"/>
  <c r="G14" i="24" s="1"/>
  <c r="E13" i="24"/>
  <c r="G13" i="24" s="1"/>
  <c r="E12" i="24"/>
  <c r="G12" i="24" s="1"/>
  <c r="E11" i="24"/>
  <c r="G11" i="24" s="1"/>
  <c r="E10" i="24"/>
  <c r="G10" i="24" s="1"/>
  <c r="E9" i="24"/>
  <c r="G9" i="24" s="1"/>
  <c r="E8" i="24"/>
  <c r="G8" i="24" s="1"/>
  <c r="E7" i="24"/>
  <c r="G7" i="24" s="1"/>
  <c r="E341" i="23"/>
  <c r="G341" i="23" s="1"/>
  <c r="E340" i="23"/>
  <c r="G340" i="23" s="1"/>
  <c r="E339" i="23"/>
  <c r="G339" i="23" s="1"/>
  <c r="E338" i="23"/>
  <c r="G338" i="23" s="1"/>
  <c r="E337" i="23"/>
  <c r="G337" i="23" s="1"/>
  <c r="E336" i="23"/>
  <c r="G336" i="23" s="1"/>
  <c r="E335" i="23"/>
  <c r="G335" i="23" s="1"/>
  <c r="E334" i="23"/>
  <c r="G334" i="23" s="1"/>
  <c r="E333" i="23"/>
  <c r="G333" i="23" s="1"/>
  <c r="G332" i="23"/>
  <c r="E332" i="23"/>
  <c r="E331" i="23"/>
  <c r="G331" i="23" s="1"/>
  <c r="E330" i="23"/>
  <c r="G330" i="23" s="1"/>
  <c r="E329" i="23"/>
  <c r="G329" i="23" s="1"/>
  <c r="E328" i="23"/>
  <c r="G328" i="23" s="1"/>
  <c r="E327" i="23"/>
  <c r="G327" i="23" s="1"/>
  <c r="E326" i="23"/>
  <c r="G326" i="23" s="1"/>
  <c r="E325" i="23"/>
  <c r="G325" i="23" s="1"/>
  <c r="E324" i="23"/>
  <c r="G324" i="23" s="1"/>
  <c r="E323" i="23"/>
  <c r="G323" i="23" s="1"/>
  <c r="E322" i="23"/>
  <c r="G322" i="23" s="1"/>
  <c r="E321" i="23"/>
  <c r="G321" i="23" s="1"/>
  <c r="E320" i="23"/>
  <c r="G320" i="23" s="1"/>
  <c r="E319" i="23"/>
  <c r="G319" i="23" s="1"/>
  <c r="E318" i="23"/>
  <c r="G318" i="23" s="1"/>
  <c r="E317" i="23"/>
  <c r="G317" i="23" s="1"/>
  <c r="E316" i="23"/>
  <c r="G316" i="23" s="1"/>
  <c r="E315" i="23"/>
  <c r="G315" i="23" s="1"/>
  <c r="G314" i="23"/>
  <c r="E314" i="23"/>
  <c r="E313" i="23"/>
  <c r="G313" i="23" s="1"/>
  <c r="E312" i="23"/>
  <c r="G312" i="23" s="1"/>
  <c r="E311" i="23"/>
  <c r="G311" i="23" s="1"/>
  <c r="E310" i="23"/>
  <c r="G310" i="23" s="1"/>
  <c r="E309" i="23"/>
  <c r="G309" i="23" s="1"/>
  <c r="E308" i="23"/>
  <c r="G308" i="23" s="1"/>
  <c r="E307" i="23"/>
  <c r="G307" i="23" s="1"/>
  <c r="G306" i="23"/>
  <c r="E306" i="23"/>
  <c r="E305" i="23"/>
  <c r="G305" i="23" s="1"/>
  <c r="E304" i="23"/>
  <c r="G304" i="23" s="1"/>
  <c r="E303" i="23"/>
  <c r="G303" i="23" s="1"/>
  <c r="E302" i="23"/>
  <c r="G302" i="23" s="1"/>
  <c r="E301" i="23"/>
  <c r="G301" i="23" s="1"/>
  <c r="E300" i="23"/>
  <c r="G300" i="23" s="1"/>
  <c r="E299" i="23"/>
  <c r="G299" i="23" s="1"/>
  <c r="G298" i="23"/>
  <c r="E298" i="23"/>
  <c r="E297" i="23"/>
  <c r="G297" i="23" s="1"/>
  <c r="E296" i="23"/>
  <c r="G296" i="23" s="1"/>
  <c r="E295" i="23"/>
  <c r="G295" i="23" s="1"/>
  <c r="E294" i="23"/>
  <c r="G294" i="23" s="1"/>
  <c r="E293" i="23"/>
  <c r="G293" i="23" s="1"/>
  <c r="E292" i="23"/>
  <c r="G292" i="23" s="1"/>
  <c r="E291" i="23"/>
  <c r="G291" i="23" s="1"/>
  <c r="G290" i="23"/>
  <c r="E290" i="23"/>
  <c r="E289" i="23"/>
  <c r="G289" i="23" s="1"/>
  <c r="E288" i="23"/>
  <c r="G288" i="23" s="1"/>
  <c r="E287" i="23"/>
  <c r="G287" i="23" s="1"/>
  <c r="E286" i="23"/>
  <c r="G286" i="23" s="1"/>
  <c r="E285" i="23"/>
  <c r="G285" i="23" s="1"/>
  <c r="E284" i="23"/>
  <c r="G284" i="23" s="1"/>
  <c r="E283" i="23"/>
  <c r="G283" i="23" s="1"/>
  <c r="G282" i="23"/>
  <c r="E282" i="23"/>
  <c r="E281" i="23"/>
  <c r="G281" i="23" s="1"/>
  <c r="E280" i="23"/>
  <c r="G280" i="23" s="1"/>
  <c r="E279" i="23"/>
  <c r="G279" i="23" s="1"/>
  <c r="E278" i="23"/>
  <c r="G278" i="23" s="1"/>
  <c r="E277" i="23"/>
  <c r="G277" i="23" s="1"/>
  <c r="E276" i="23"/>
  <c r="G276" i="23" s="1"/>
  <c r="E275" i="23"/>
  <c r="G275" i="23" s="1"/>
  <c r="G274" i="23"/>
  <c r="E274" i="23"/>
  <c r="E273" i="23"/>
  <c r="G273" i="23" s="1"/>
  <c r="E272" i="23"/>
  <c r="G272" i="23" s="1"/>
  <c r="E271" i="23"/>
  <c r="G271" i="23" s="1"/>
  <c r="E270" i="23"/>
  <c r="G270" i="23" s="1"/>
  <c r="E269" i="23"/>
  <c r="G269" i="23" s="1"/>
  <c r="E268" i="23"/>
  <c r="G268" i="23" s="1"/>
  <c r="E267" i="23"/>
  <c r="G267" i="23" s="1"/>
  <c r="G266" i="23"/>
  <c r="E266" i="23"/>
  <c r="E265" i="23"/>
  <c r="G265" i="23" s="1"/>
  <c r="E264" i="23"/>
  <c r="G264" i="23" s="1"/>
  <c r="E263" i="23"/>
  <c r="G263" i="23" s="1"/>
  <c r="E262" i="23"/>
  <c r="G262" i="23" s="1"/>
  <c r="E261" i="23"/>
  <c r="G261" i="23" s="1"/>
  <c r="E260" i="23"/>
  <c r="G260" i="23" s="1"/>
  <c r="E259" i="23"/>
  <c r="G259" i="23" s="1"/>
  <c r="G258" i="23"/>
  <c r="E258" i="23"/>
  <c r="E257" i="23"/>
  <c r="G257" i="23" s="1"/>
  <c r="E256" i="23"/>
  <c r="G256" i="23" s="1"/>
  <c r="E255" i="23"/>
  <c r="G255" i="23" s="1"/>
  <c r="E254" i="23"/>
  <c r="G254" i="23" s="1"/>
  <c r="E253" i="23"/>
  <c r="G253" i="23" s="1"/>
  <c r="E252" i="23"/>
  <c r="G252" i="23" s="1"/>
  <c r="E251" i="23"/>
  <c r="G251" i="23" s="1"/>
  <c r="G250" i="23"/>
  <c r="E250" i="23"/>
  <c r="E249" i="23"/>
  <c r="G249" i="23" s="1"/>
  <c r="E248" i="23"/>
  <c r="G248" i="23" s="1"/>
  <c r="E247" i="23"/>
  <c r="G247" i="23" s="1"/>
  <c r="E246" i="23"/>
  <c r="G246" i="23" s="1"/>
  <c r="E245" i="23"/>
  <c r="G245" i="23" s="1"/>
  <c r="E244" i="23"/>
  <c r="G244" i="23" s="1"/>
  <c r="E243" i="23"/>
  <c r="G243" i="23" s="1"/>
  <c r="G242" i="23"/>
  <c r="E242" i="23"/>
  <c r="E241" i="23"/>
  <c r="G241" i="23" s="1"/>
  <c r="E240" i="23"/>
  <c r="G240" i="23" s="1"/>
  <c r="E239" i="23"/>
  <c r="G239" i="23" s="1"/>
  <c r="E238" i="23"/>
  <c r="G238" i="23" s="1"/>
  <c r="E237" i="23"/>
  <c r="G237" i="23" s="1"/>
  <c r="E236" i="23"/>
  <c r="G236" i="23" s="1"/>
  <c r="E235" i="23"/>
  <c r="G235" i="23" s="1"/>
  <c r="G234" i="23"/>
  <c r="E234" i="23"/>
  <c r="E233" i="23"/>
  <c r="G233" i="23" s="1"/>
  <c r="E232" i="23"/>
  <c r="G232" i="23" s="1"/>
  <c r="E231" i="23"/>
  <c r="G231" i="23" s="1"/>
  <c r="E230" i="23"/>
  <c r="G230" i="23" s="1"/>
  <c r="E229" i="23"/>
  <c r="G229" i="23" s="1"/>
  <c r="E228" i="23"/>
  <c r="G228" i="23" s="1"/>
  <c r="E227" i="23"/>
  <c r="G227" i="23" s="1"/>
  <c r="G226" i="23"/>
  <c r="E226" i="23"/>
  <c r="E225" i="23"/>
  <c r="G225" i="23" s="1"/>
  <c r="E224" i="23"/>
  <c r="G224" i="23" s="1"/>
  <c r="E223" i="23"/>
  <c r="G223" i="23" s="1"/>
  <c r="E222" i="23"/>
  <c r="G222" i="23" s="1"/>
  <c r="E221" i="23"/>
  <c r="G221" i="23" s="1"/>
  <c r="E220" i="23"/>
  <c r="G220" i="23" s="1"/>
  <c r="E219" i="23"/>
  <c r="G219" i="23" s="1"/>
  <c r="G218" i="23"/>
  <c r="E218" i="23"/>
  <c r="E217" i="23"/>
  <c r="G217" i="23" s="1"/>
  <c r="E216" i="23"/>
  <c r="G216" i="23" s="1"/>
  <c r="E215" i="23"/>
  <c r="G215" i="23" s="1"/>
  <c r="E214" i="23"/>
  <c r="G214" i="23" s="1"/>
  <c r="E213" i="23"/>
  <c r="G213" i="23" s="1"/>
  <c r="E212" i="23"/>
  <c r="G212" i="23" s="1"/>
  <c r="E211" i="23"/>
  <c r="G211" i="23" s="1"/>
  <c r="G210" i="23"/>
  <c r="E210" i="23"/>
  <c r="E209" i="23"/>
  <c r="G209" i="23" s="1"/>
  <c r="E208" i="23"/>
  <c r="G208" i="23" s="1"/>
  <c r="E207" i="23"/>
  <c r="G207" i="23" s="1"/>
  <c r="E206" i="23"/>
  <c r="G206" i="23" s="1"/>
  <c r="E205" i="23"/>
  <c r="G205" i="23" s="1"/>
  <c r="E204" i="23"/>
  <c r="G204" i="23" s="1"/>
  <c r="E203" i="23"/>
  <c r="G203" i="23" s="1"/>
  <c r="G202" i="23"/>
  <c r="E202" i="23"/>
  <c r="E201" i="23"/>
  <c r="G201" i="23" s="1"/>
  <c r="E200" i="23"/>
  <c r="G200" i="23" s="1"/>
  <c r="E199" i="23"/>
  <c r="G199" i="23" s="1"/>
  <c r="E198" i="23"/>
  <c r="G198" i="23" s="1"/>
  <c r="E197" i="23"/>
  <c r="G197" i="23" s="1"/>
  <c r="E196" i="23"/>
  <c r="G196" i="23" s="1"/>
  <c r="E195" i="23"/>
  <c r="G195" i="23" s="1"/>
  <c r="G194" i="23"/>
  <c r="E194" i="23"/>
  <c r="E193" i="23"/>
  <c r="G193" i="23" s="1"/>
  <c r="E192" i="23"/>
  <c r="G192" i="23" s="1"/>
  <c r="E191" i="23"/>
  <c r="G191" i="23" s="1"/>
  <c r="E190" i="23"/>
  <c r="G190" i="23" s="1"/>
  <c r="E189" i="23"/>
  <c r="G189" i="23" s="1"/>
  <c r="E188" i="23"/>
  <c r="G188" i="23" s="1"/>
  <c r="E187" i="23"/>
  <c r="G187" i="23" s="1"/>
  <c r="G186" i="23"/>
  <c r="E186" i="23"/>
  <c r="E185" i="23"/>
  <c r="G185" i="23" s="1"/>
  <c r="E184" i="23"/>
  <c r="G184" i="23" s="1"/>
  <c r="E183" i="23"/>
  <c r="G183" i="23" s="1"/>
  <c r="E182" i="23"/>
  <c r="G182" i="23" s="1"/>
  <c r="E181" i="23"/>
  <c r="G181" i="23" s="1"/>
  <c r="E180" i="23"/>
  <c r="G180" i="23" s="1"/>
  <c r="E179" i="23"/>
  <c r="G179" i="23" s="1"/>
  <c r="G178" i="23"/>
  <c r="E178" i="23"/>
  <c r="E177" i="23"/>
  <c r="G177" i="23" s="1"/>
  <c r="E176" i="23"/>
  <c r="G176" i="23" s="1"/>
  <c r="E175" i="23"/>
  <c r="G175" i="23" s="1"/>
  <c r="E174" i="23"/>
  <c r="G174" i="23" s="1"/>
  <c r="E173" i="23"/>
  <c r="G173" i="23" s="1"/>
  <c r="E172" i="23"/>
  <c r="G172" i="23" s="1"/>
  <c r="B172" i="23"/>
  <c r="G171" i="23"/>
  <c r="E171" i="23"/>
  <c r="E170" i="23"/>
  <c r="G170" i="23" s="1"/>
  <c r="E169" i="23"/>
  <c r="G169" i="23" s="1"/>
  <c r="E168" i="23"/>
  <c r="G168" i="23" s="1"/>
  <c r="E167" i="23"/>
  <c r="G167" i="23" s="1"/>
  <c r="E166" i="23"/>
  <c r="G166" i="23" s="1"/>
  <c r="E165" i="23"/>
  <c r="G165" i="23" s="1"/>
  <c r="E164" i="23"/>
  <c r="G164" i="23" s="1"/>
  <c r="G163" i="23"/>
  <c r="E163" i="23"/>
  <c r="E162" i="23"/>
  <c r="G162" i="23" s="1"/>
  <c r="E161" i="23"/>
  <c r="G161" i="23" s="1"/>
  <c r="E160" i="23"/>
  <c r="G160" i="23" s="1"/>
  <c r="E159" i="23"/>
  <c r="G159" i="23" s="1"/>
  <c r="E158" i="23"/>
  <c r="G158" i="23" s="1"/>
  <c r="E157" i="23"/>
  <c r="G157" i="23" s="1"/>
  <c r="E156" i="23"/>
  <c r="G156" i="23" s="1"/>
  <c r="G155" i="23"/>
  <c r="E155" i="23"/>
  <c r="E154" i="23"/>
  <c r="G154" i="23" s="1"/>
  <c r="E153" i="23"/>
  <c r="G153" i="23" s="1"/>
  <c r="E152" i="23"/>
  <c r="G152" i="23" s="1"/>
  <c r="E151" i="23"/>
  <c r="G151" i="23" s="1"/>
  <c r="E150" i="23"/>
  <c r="G150" i="23" s="1"/>
  <c r="E149" i="23"/>
  <c r="G149" i="23" s="1"/>
  <c r="E148" i="23"/>
  <c r="G148" i="23" s="1"/>
  <c r="G147" i="23"/>
  <c r="E147" i="23"/>
  <c r="E146" i="23"/>
  <c r="G146" i="23" s="1"/>
  <c r="E145" i="23"/>
  <c r="G145" i="23" s="1"/>
  <c r="E144" i="23"/>
  <c r="G144" i="23" s="1"/>
  <c r="E143" i="23"/>
  <c r="G143" i="23" s="1"/>
  <c r="E142" i="23"/>
  <c r="G142" i="23" s="1"/>
  <c r="E141" i="23"/>
  <c r="G141" i="23" s="1"/>
  <c r="E140" i="23"/>
  <c r="G140" i="23" s="1"/>
  <c r="G139" i="23"/>
  <c r="E139" i="23"/>
  <c r="E138" i="23"/>
  <c r="G138" i="23" s="1"/>
  <c r="E137" i="23"/>
  <c r="G137" i="23" s="1"/>
  <c r="E136" i="23"/>
  <c r="G136" i="23" s="1"/>
  <c r="E135" i="23"/>
  <c r="G135" i="23" s="1"/>
  <c r="E134" i="23"/>
  <c r="G134" i="23" s="1"/>
  <c r="E133" i="23"/>
  <c r="G133" i="23" s="1"/>
  <c r="E132" i="23"/>
  <c r="G132" i="23" s="1"/>
  <c r="G131" i="23"/>
  <c r="E131" i="23"/>
  <c r="E130" i="23"/>
  <c r="G130" i="23" s="1"/>
  <c r="E129" i="23"/>
  <c r="G129" i="23" s="1"/>
  <c r="E128" i="23"/>
  <c r="G128" i="23" s="1"/>
  <c r="E127" i="23"/>
  <c r="G127" i="23" s="1"/>
  <c r="E126" i="23"/>
  <c r="G126" i="23" s="1"/>
  <c r="E125" i="23"/>
  <c r="G125" i="23" s="1"/>
  <c r="E124" i="23"/>
  <c r="G124" i="23" s="1"/>
  <c r="G123" i="23"/>
  <c r="E123" i="23"/>
  <c r="E122" i="23"/>
  <c r="G122" i="23" s="1"/>
  <c r="E121" i="23"/>
  <c r="G121" i="23" s="1"/>
  <c r="E120" i="23"/>
  <c r="G120" i="23" s="1"/>
  <c r="E119" i="23"/>
  <c r="G119" i="23" s="1"/>
  <c r="E118" i="23"/>
  <c r="G118" i="23" s="1"/>
  <c r="E117" i="23"/>
  <c r="G117" i="23" s="1"/>
  <c r="E116" i="23"/>
  <c r="G116" i="23" s="1"/>
  <c r="E115" i="23"/>
  <c r="G115" i="23" s="1"/>
  <c r="E114" i="23"/>
  <c r="G114" i="23" s="1"/>
  <c r="E113" i="23"/>
  <c r="G113" i="23" s="1"/>
  <c r="E112" i="23"/>
  <c r="G112" i="23" s="1"/>
  <c r="E111" i="23"/>
  <c r="G111" i="23" s="1"/>
  <c r="E110" i="23"/>
  <c r="G110" i="23" s="1"/>
  <c r="E109" i="23"/>
  <c r="G109" i="23" s="1"/>
  <c r="E108" i="23"/>
  <c r="G108" i="23" s="1"/>
  <c r="G107" i="23"/>
  <c r="E107" i="23"/>
  <c r="E106" i="23"/>
  <c r="G106" i="23" s="1"/>
  <c r="E105" i="23"/>
  <c r="G105" i="23" s="1"/>
  <c r="E104" i="23"/>
  <c r="G104" i="23" s="1"/>
  <c r="E103" i="23"/>
  <c r="G103" i="23" s="1"/>
  <c r="E102" i="23"/>
  <c r="G102" i="23" s="1"/>
  <c r="E101" i="23"/>
  <c r="G101" i="23" s="1"/>
  <c r="E100" i="23"/>
  <c r="G100" i="23" s="1"/>
  <c r="G99" i="23"/>
  <c r="E99" i="23"/>
  <c r="E98" i="23"/>
  <c r="G98" i="23" s="1"/>
  <c r="E97" i="23"/>
  <c r="G97" i="23" s="1"/>
  <c r="E96" i="23"/>
  <c r="G96" i="23" s="1"/>
  <c r="E95" i="23"/>
  <c r="G95" i="23" s="1"/>
  <c r="E94" i="23"/>
  <c r="G94" i="23" s="1"/>
  <c r="E93" i="23"/>
  <c r="G93" i="23" s="1"/>
  <c r="E92" i="23"/>
  <c r="G92" i="23" s="1"/>
  <c r="G91" i="23"/>
  <c r="E91" i="23"/>
  <c r="E90" i="23"/>
  <c r="G90" i="23" s="1"/>
  <c r="E89" i="23"/>
  <c r="G89" i="23" s="1"/>
  <c r="E88" i="23"/>
  <c r="G88" i="23" s="1"/>
  <c r="E87" i="23"/>
  <c r="G87" i="23" s="1"/>
  <c r="E86" i="23"/>
  <c r="G86" i="23" s="1"/>
  <c r="E85" i="23"/>
  <c r="G85" i="23" s="1"/>
  <c r="E84" i="23"/>
  <c r="G84" i="23" s="1"/>
  <c r="E83" i="23"/>
  <c r="G83" i="23" s="1"/>
  <c r="E82" i="23"/>
  <c r="G82" i="23" s="1"/>
  <c r="E81" i="23"/>
  <c r="G81" i="23" s="1"/>
  <c r="E80" i="23"/>
  <c r="G80" i="23" s="1"/>
  <c r="E79" i="23"/>
  <c r="G79" i="23" s="1"/>
  <c r="E78" i="23"/>
  <c r="G78" i="23" s="1"/>
  <c r="E77" i="23"/>
  <c r="G77" i="23" s="1"/>
  <c r="E76" i="23"/>
  <c r="G76" i="23" s="1"/>
  <c r="G75" i="23"/>
  <c r="E75" i="23"/>
  <c r="E74" i="23"/>
  <c r="G74" i="23" s="1"/>
  <c r="E73" i="23"/>
  <c r="G73" i="23" s="1"/>
  <c r="E72" i="23"/>
  <c r="G72" i="23" s="1"/>
  <c r="E71" i="23"/>
  <c r="G71" i="23" s="1"/>
  <c r="E70" i="23"/>
  <c r="G70" i="23" s="1"/>
  <c r="E69" i="23"/>
  <c r="G69" i="23" s="1"/>
  <c r="E68" i="23"/>
  <c r="G68" i="23" s="1"/>
  <c r="G67" i="23"/>
  <c r="E67" i="23"/>
  <c r="E66" i="23"/>
  <c r="G66" i="23" s="1"/>
  <c r="E65" i="23"/>
  <c r="G65" i="23" s="1"/>
  <c r="E64" i="23"/>
  <c r="G64" i="23" s="1"/>
  <c r="E63" i="23"/>
  <c r="G63" i="23" s="1"/>
  <c r="E62" i="23"/>
  <c r="G62" i="23" s="1"/>
  <c r="E61" i="23"/>
  <c r="G61" i="23" s="1"/>
  <c r="E60" i="23"/>
  <c r="G60" i="23" s="1"/>
  <c r="G59" i="23"/>
  <c r="E59" i="23"/>
  <c r="E58" i="23"/>
  <c r="G58" i="23" s="1"/>
  <c r="E57" i="23"/>
  <c r="G57" i="23" s="1"/>
  <c r="E56" i="23"/>
  <c r="G56" i="23" s="1"/>
  <c r="E55" i="23"/>
  <c r="G55" i="23" s="1"/>
  <c r="E54" i="23"/>
  <c r="G54" i="23" s="1"/>
  <c r="E53" i="23"/>
  <c r="G53" i="23" s="1"/>
  <c r="E52" i="23"/>
  <c r="G52" i="23" s="1"/>
  <c r="E51" i="23"/>
  <c r="G51" i="23" s="1"/>
  <c r="E50" i="23"/>
  <c r="G50" i="23" s="1"/>
  <c r="E49" i="23"/>
  <c r="G49" i="23" s="1"/>
  <c r="E48" i="23"/>
  <c r="G48" i="23" s="1"/>
  <c r="E47" i="23"/>
  <c r="G47" i="23" s="1"/>
  <c r="E46" i="23"/>
  <c r="G46" i="23" s="1"/>
  <c r="E45" i="23"/>
  <c r="G45" i="23" s="1"/>
  <c r="E44" i="23"/>
  <c r="G44" i="23" s="1"/>
  <c r="E43" i="23"/>
  <c r="G43" i="23" s="1"/>
  <c r="E42" i="23"/>
  <c r="G42" i="23" s="1"/>
  <c r="G41" i="23"/>
  <c r="E41" i="23"/>
  <c r="E40" i="23"/>
  <c r="G40" i="23" s="1"/>
  <c r="E39" i="23"/>
  <c r="G39" i="23" s="1"/>
  <c r="E38" i="23"/>
  <c r="G38" i="23" s="1"/>
  <c r="E37" i="23"/>
  <c r="G37" i="23" s="1"/>
  <c r="E36" i="23"/>
  <c r="G36" i="23" s="1"/>
  <c r="E35" i="23"/>
  <c r="G35" i="23" s="1"/>
  <c r="E34" i="23"/>
  <c r="G34" i="23" s="1"/>
  <c r="E33" i="23"/>
  <c r="G33" i="23" s="1"/>
  <c r="E32" i="23"/>
  <c r="G32" i="23" s="1"/>
  <c r="E31" i="23"/>
  <c r="G31" i="23" s="1"/>
  <c r="E30" i="23"/>
  <c r="G30" i="23" s="1"/>
  <c r="E29" i="23"/>
  <c r="G29" i="23" s="1"/>
  <c r="E28" i="23"/>
  <c r="G28" i="23" s="1"/>
  <c r="G27" i="23"/>
  <c r="E27" i="23"/>
  <c r="E26" i="23"/>
  <c r="G26" i="23" s="1"/>
  <c r="E25" i="23"/>
  <c r="G25" i="23" s="1"/>
  <c r="E24" i="23"/>
  <c r="G24" i="23" s="1"/>
  <c r="E23" i="23"/>
  <c r="G23" i="23" s="1"/>
  <c r="E22" i="23"/>
  <c r="G22" i="23" s="1"/>
  <c r="E21" i="23"/>
  <c r="G21" i="23" s="1"/>
  <c r="E20" i="23"/>
  <c r="G20" i="23" s="1"/>
  <c r="E19" i="23"/>
  <c r="G19" i="23" s="1"/>
  <c r="E18" i="23"/>
  <c r="G18" i="23" s="1"/>
  <c r="E17" i="23"/>
  <c r="G17" i="23" s="1"/>
  <c r="E16" i="23"/>
  <c r="G16" i="23" s="1"/>
  <c r="E15" i="23"/>
  <c r="G15" i="23" s="1"/>
  <c r="E14" i="23"/>
  <c r="G14" i="23" s="1"/>
  <c r="E13" i="23"/>
  <c r="G13" i="23" s="1"/>
  <c r="E12" i="23"/>
  <c r="G12" i="23" s="1"/>
  <c r="E11" i="23"/>
  <c r="G11" i="23" s="1"/>
  <c r="E10" i="23"/>
  <c r="G10" i="23" s="1"/>
  <c r="E9" i="23"/>
  <c r="G9" i="23" s="1"/>
  <c r="E8" i="23"/>
  <c r="G8" i="23" s="1"/>
  <c r="E7" i="23"/>
  <c r="G7" i="23" s="1"/>
  <c r="G342" i="24" l="1"/>
  <c r="G342" i="23"/>
  <c r="E341" i="22" l="1"/>
  <c r="G341" i="22" s="1"/>
  <c r="N343" i="14" s="1"/>
  <c r="E340" i="22"/>
  <c r="G340" i="22" s="1"/>
  <c r="N342" i="14" s="1"/>
  <c r="E339" i="22"/>
  <c r="G339" i="22" s="1"/>
  <c r="N341" i="14" s="1"/>
  <c r="E338" i="22"/>
  <c r="G338" i="22" s="1"/>
  <c r="N340" i="14" s="1"/>
  <c r="E337" i="22"/>
  <c r="G337" i="22" s="1"/>
  <c r="N339" i="14" s="1"/>
  <c r="E336" i="22"/>
  <c r="G336" i="22" s="1"/>
  <c r="N338" i="14" s="1"/>
  <c r="E335" i="22"/>
  <c r="G335" i="22" s="1"/>
  <c r="N337" i="14" s="1"/>
  <c r="E334" i="22"/>
  <c r="G334" i="22" s="1"/>
  <c r="N336" i="14" s="1"/>
  <c r="E333" i="22"/>
  <c r="G333" i="22" s="1"/>
  <c r="N335" i="14" s="1"/>
  <c r="E332" i="22"/>
  <c r="G332" i="22" s="1"/>
  <c r="N334" i="14" s="1"/>
  <c r="E331" i="22"/>
  <c r="G331" i="22" s="1"/>
  <c r="N333" i="14" s="1"/>
  <c r="E330" i="22"/>
  <c r="G330" i="22" s="1"/>
  <c r="N332" i="14" s="1"/>
  <c r="E329" i="22"/>
  <c r="G329" i="22" s="1"/>
  <c r="N331" i="14" s="1"/>
  <c r="E328" i="22"/>
  <c r="G328" i="22" s="1"/>
  <c r="N330" i="14" s="1"/>
  <c r="E327" i="22"/>
  <c r="G327" i="22" s="1"/>
  <c r="N329" i="14" s="1"/>
  <c r="E326" i="22"/>
  <c r="G326" i="22" s="1"/>
  <c r="N328" i="14" s="1"/>
  <c r="E325" i="22"/>
  <c r="G325" i="22" s="1"/>
  <c r="N327" i="14" s="1"/>
  <c r="E324" i="22"/>
  <c r="G324" i="22" s="1"/>
  <c r="N326" i="14" s="1"/>
  <c r="E323" i="22"/>
  <c r="G323" i="22" s="1"/>
  <c r="N325" i="14" s="1"/>
  <c r="E322" i="22"/>
  <c r="G322" i="22" s="1"/>
  <c r="N324" i="14" s="1"/>
  <c r="E321" i="22"/>
  <c r="G321" i="22" s="1"/>
  <c r="N323" i="14" s="1"/>
  <c r="E320" i="22"/>
  <c r="G320" i="22" s="1"/>
  <c r="N322" i="14" s="1"/>
  <c r="E319" i="22"/>
  <c r="G319" i="22" s="1"/>
  <c r="N321" i="14" s="1"/>
  <c r="E318" i="22"/>
  <c r="G318" i="22" s="1"/>
  <c r="N320" i="14" s="1"/>
  <c r="E317" i="22"/>
  <c r="G317" i="22" s="1"/>
  <c r="N319" i="14" s="1"/>
  <c r="E316" i="22"/>
  <c r="G316" i="22" s="1"/>
  <c r="N318" i="14" s="1"/>
  <c r="E315" i="22"/>
  <c r="G315" i="22" s="1"/>
  <c r="N317" i="14" s="1"/>
  <c r="E314" i="22"/>
  <c r="G314" i="22" s="1"/>
  <c r="N316" i="14" s="1"/>
  <c r="E313" i="22"/>
  <c r="G313" i="22" s="1"/>
  <c r="N315" i="14" s="1"/>
  <c r="E312" i="22"/>
  <c r="G312" i="22" s="1"/>
  <c r="N314" i="14" s="1"/>
  <c r="E311" i="22"/>
  <c r="G311" i="22" s="1"/>
  <c r="N313" i="14" s="1"/>
  <c r="E310" i="22"/>
  <c r="G310" i="22" s="1"/>
  <c r="N312" i="14" s="1"/>
  <c r="E309" i="22"/>
  <c r="G309" i="22" s="1"/>
  <c r="N311" i="14" s="1"/>
  <c r="E308" i="22"/>
  <c r="G308" i="22" s="1"/>
  <c r="N310" i="14" s="1"/>
  <c r="E307" i="22"/>
  <c r="G307" i="22" s="1"/>
  <c r="N309" i="14" s="1"/>
  <c r="E306" i="22"/>
  <c r="G306" i="22" s="1"/>
  <c r="N308" i="14" s="1"/>
  <c r="E305" i="22"/>
  <c r="G305" i="22" s="1"/>
  <c r="N307" i="14" s="1"/>
  <c r="E304" i="22"/>
  <c r="G304" i="22" s="1"/>
  <c r="N306" i="14" s="1"/>
  <c r="E303" i="22"/>
  <c r="G303" i="22" s="1"/>
  <c r="N305" i="14" s="1"/>
  <c r="E302" i="22"/>
  <c r="G302" i="22" s="1"/>
  <c r="N304" i="14" s="1"/>
  <c r="E301" i="22"/>
  <c r="G301" i="22" s="1"/>
  <c r="N303" i="14" s="1"/>
  <c r="E300" i="22"/>
  <c r="G300" i="22" s="1"/>
  <c r="N302" i="14" s="1"/>
  <c r="E299" i="22"/>
  <c r="G299" i="22" s="1"/>
  <c r="N301" i="14" s="1"/>
  <c r="E298" i="22"/>
  <c r="G298" i="22" s="1"/>
  <c r="N300" i="14" s="1"/>
  <c r="E297" i="22"/>
  <c r="G297" i="22" s="1"/>
  <c r="N299" i="14" s="1"/>
  <c r="E296" i="22"/>
  <c r="G296" i="22" s="1"/>
  <c r="N298" i="14" s="1"/>
  <c r="E295" i="22"/>
  <c r="G295" i="22" s="1"/>
  <c r="N297" i="14" s="1"/>
  <c r="E294" i="22"/>
  <c r="G294" i="22" s="1"/>
  <c r="N296" i="14" s="1"/>
  <c r="E293" i="22"/>
  <c r="G293" i="22" s="1"/>
  <c r="N295" i="14" s="1"/>
  <c r="E292" i="22"/>
  <c r="G292" i="22" s="1"/>
  <c r="N294" i="14" s="1"/>
  <c r="E291" i="22"/>
  <c r="G291" i="22" s="1"/>
  <c r="N293" i="14" s="1"/>
  <c r="E290" i="22"/>
  <c r="G290" i="22" s="1"/>
  <c r="N292" i="14" s="1"/>
  <c r="E289" i="22"/>
  <c r="G289" i="22" s="1"/>
  <c r="N291" i="14" s="1"/>
  <c r="E288" i="22"/>
  <c r="G288" i="22" s="1"/>
  <c r="N290" i="14" s="1"/>
  <c r="E287" i="22"/>
  <c r="G287" i="22" s="1"/>
  <c r="N289" i="14" s="1"/>
  <c r="E286" i="22"/>
  <c r="G286" i="22" s="1"/>
  <c r="N288" i="14" s="1"/>
  <c r="E285" i="22"/>
  <c r="G285" i="22" s="1"/>
  <c r="N287" i="14" s="1"/>
  <c r="E284" i="22"/>
  <c r="G284" i="22" s="1"/>
  <c r="N286" i="14" s="1"/>
  <c r="E283" i="22"/>
  <c r="G283" i="22" s="1"/>
  <c r="N285" i="14" s="1"/>
  <c r="E282" i="22"/>
  <c r="G282" i="22" s="1"/>
  <c r="N284" i="14" s="1"/>
  <c r="E281" i="22"/>
  <c r="G281" i="22" s="1"/>
  <c r="N283" i="14" s="1"/>
  <c r="E280" i="22"/>
  <c r="G280" i="22" s="1"/>
  <c r="N282" i="14" s="1"/>
  <c r="E279" i="22"/>
  <c r="G279" i="22" s="1"/>
  <c r="N281" i="14" s="1"/>
  <c r="E278" i="22"/>
  <c r="G278" i="22" s="1"/>
  <c r="N280" i="14" s="1"/>
  <c r="E277" i="22"/>
  <c r="G277" i="22" s="1"/>
  <c r="N279" i="14" s="1"/>
  <c r="E276" i="22"/>
  <c r="G276" i="22" s="1"/>
  <c r="N278" i="14" s="1"/>
  <c r="E275" i="22"/>
  <c r="G275" i="22" s="1"/>
  <c r="N277" i="14" s="1"/>
  <c r="E274" i="22"/>
  <c r="G274" i="22" s="1"/>
  <c r="N276" i="14" s="1"/>
  <c r="E273" i="22"/>
  <c r="G273" i="22" s="1"/>
  <c r="N275" i="14" s="1"/>
  <c r="E272" i="22"/>
  <c r="G272" i="22" s="1"/>
  <c r="N274" i="14" s="1"/>
  <c r="E271" i="22"/>
  <c r="G271" i="22" s="1"/>
  <c r="N273" i="14" s="1"/>
  <c r="E270" i="22"/>
  <c r="G270" i="22" s="1"/>
  <c r="N272" i="14" s="1"/>
  <c r="E269" i="22"/>
  <c r="G269" i="22" s="1"/>
  <c r="N271" i="14" s="1"/>
  <c r="E268" i="22"/>
  <c r="G268" i="22" s="1"/>
  <c r="N270" i="14" s="1"/>
  <c r="E267" i="22"/>
  <c r="G267" i="22" s="1"/>
  <c r="N269" i="14" s="1"/>
  <c r="E266" i="22"/>
  <c r="G266" i="22" s="1"/>
  <c r="N268" i="14" s="1"/>
  <c r="E265" i="22"/>
  <c r="G265" i="22" s="1"/>
  <c r="N267" i="14" s="1"/>
  <c r="E264" i="22"/>
  <c r="G264" i="22" s="1"/>
  <c r="N266" i="14" s="1"/>
  <c r="E263" i="22"/>
  <c r="G263" i="22" s="1"/>
  <c r="N265" i="14" s="1"/>
  <c r="E262" i="22"/>
  <c r="G262" i="22" s="1"/>
  <c r="N264" i="14" s="1"/>
  <c r="E261" i="22"/>
  <c r="G261" i="22" s="1"/>
  <c r="N263" i="14" s="1"/>
  <c r="E260" i="22"/>
  <c r="G260" i="22" s="1"/>
  <c r="N262" i="14" s="1"/>
  <c r="E259" i="22"/>
  <c r="G259" i="22" s="1"/>
  <c r="N261" i="14" s="1"/>
  <c r="E258" i="22"/>
  <c r="G258" i="22" s="1"/>
  <c r="N260" i="14" s="1"/>
  <c r="E257" i="22"/>
  <c r="G257" i="22" s="1"/>
  <c r="N259" i="14" s="1"/>
  <c r="E256" i="22"/>
  <c r="G256" i="22" s="1"/>
  <c r="N258" i="14" s="1"/>
  <c r="E255" i="22"/>
  <c r="G255" i="22" s="1"/>
  <c r="N257" i="14" s="1"/>
  <c r="E254" i="22"/>
  <c r="G254" i="22" s="1"/>
  <c r="N256" i="14" s="1"/>
  <c r="E253" i="22"/>
  <c r="G253" i="22" s="1"/>
  <c r="N255" i="14" s="1"/>
  <c r="E252" i="22"/>
  <c r="G252" i="22" s="1"/>
  <c r="N254" i="14" s="1"/>
  <c r="E251" i="22"/>
  <c r="G251" i="22" s="1"/>
  <c r="N253" i="14" s="1"/>
  <c r="E250" i="22"/>
  <c r="G250" i="22" s="1"/>
  <c r="N252" i="14" s="1"/>
  <c r="E249" i="22"/>
  <c r="G249" i="22" s="1"/>
  <c r="N251" i="14" s="1"/>
  <c r="E248" i="22"/>
  <c r="G248" i="22" s="1"/>
  <c r="N250" i="14" s="1"/>
  <c r="E247" i="22"/>
  <c r="G247" i="22" s="1"/>
  <c r="N249" i="14" s="1"/>
  <c r="E246" i="22"/>
  <c r="G246" i="22" s="1"/>
  <c r="N248" i="14" s="1"/>
  <c r="E245" i="22"/>
  <c r="G245" i="22" s="1"/>
  <c r="N247" i="14" s="1"/>
  <c r="E244" i="22"/>
  <c r="G244" i="22" s="1"/>
  <c r="N246" i="14" s="1"/>
  <c r="E243" i="22"/>
  <c r="G243" i="22" s="1"/>
  <c r="N245" i="14" s="1"/>
  <c r="E242" i="22"/>
  <c r="G242" i="22" s="1"/>
  <c r="N244" i="14" s="1"/>
  <c r="E241" i="22"/>
  <c r="G241" i="22" s="1"/>
  <c r="N243" i="14" s="1"/>
  <c r="E240" i="22"/>
  <c r="G240" i="22" s="1"/>
  <c r="N242" i="14" s="1"/>
  <c r="E239" i="22"/>
  <c r="G239" i="22" s="1"/>
  <c r="N241" i="14" s="1"/>
  <c r="E238" i="22"/>
  <c r="G238" i="22" s="1"/>
  <c r="N240" i="14" s="1"/>
  <c r="E237" i="22"/>
  <c r="G237" i="22" s="1"/>
  <c r="N239" i="14" s="1"/>
  <c r="E236" i="22"/>
  <c r="G236" i="22" s="1"/>
  <c r="N238" i="14" s="1"/>
  <c r="E235" i="22"/>
  <c r="G235" i="22" s="1"/>
  <c r="N237" i="14" s="1"/>
  <c r="E234" i="22"/>
  <c r="G234" i="22" s="1"/>
  <c r="N236" i="14" s="1"/>
  <c r="E233" i="22"/>
  <c r="G233" i="22" s="1"/>
  <c r="N235" i="14" s="1"/>
  <c r="E232" i="22"/>
  <c r="G232" i="22" s="1"/>
  <c r="N234" i="14" s="1"/>
  <c r="E231" i="22"/>
  <c r="G231" i="22" s="1"/>
  <c r="N233" i="14" s="1"/>
  <c r="E230" i="22"/>
  <c r="G230" i="22" s="1"/>
  <c r="N232" i="14" s="1"/>
  <c r="E229" i="22"/>
  <c r="G229" i="22" s="1"/>
  <c r="N231" i="14" s="1"/>
  <c r="E228" i="22"/>
  <c r="G228" i="22" s="1"/>
  <c r="N230" i="14" s="1"/>
  <c r="E227" i="22"/>
  <c r="G227" i="22" s="1"/>
  <c r="N229" i="14" s="1"/>
  <c r="E226" i="22"/>
  <c r="G226" i="22" s="1"/>
  <c r="N228" i="14" s="1"/>
  <c r="E225" i="22"/>
  <c r="G225" i="22" s="1"/>
  <c r="N227" i="14" s="1"/>
  <c r="E224" i="22"/>
  <c r="G224" i="22" s="1"/>
  <c r="N226" i="14" s="1"/>
  <c r="E223" i="22"/>
  <c r="G223" i="22" s="1"/>
  <c r="N225" i="14" s="1"/>
  <c r="E222" i="22"/>
  <c r="G222" i="22" s="1"/>
  <c r="N224" i="14" s="1"/>
  <c r="E221" i="22"/>
  <c r="G221" i="22" s="1"/>
  <c r="N223" i="14" s="1"/>
  <c r="E220" i="22"/>
  <c r="G220" i="22" s="1"/>
  <c r="N222" i="14" s="1"/>
  <c r="E219" i="22"/>
  <c r="G219" i="22" s="1"/>
  <c r="N221" i="14" s="1"/>
  <c r="E218" i="22"/>
  <c r="G218" i="22" s="1"/>
  <c r="N220" i="14" s="1"/>
  <c r="E217" i="22"/>
  <c r="G217" i="22" s="1"/>
  <c r="N219" i="14" s="1"/>
  <c r="E216" i="22"/>
  <c r="G216" i="22" s="1"/>
  <c r="N218" i="14" s="1"/>
  <c r="E215" i="22"/>
  <c r="G215" i="22" s="1"/>
  <c r="N217" i="14" s="1"/>
  <c r="E214" i="22"/>
  <c r="G214" i="22" s="1"/>
  <c r="N216" i="14" s="1"/>
  <c r="E213" i="22"/>
  <c r="G213" i="22" s="1"/>
  <c r="N215" i="14" s="1"/>
  <c r="E212" i="22"/>
  <c r="G212" i="22" s="1"/>
  <c r="N214" i="14" s="1"/>
  <c r="E211" i="22"/>
  <c r="G211" i="22" s="1"/>
  <c r="N213" i="14" s="1"/>
  <c r="E210" i="22"/>
  <c r="G210" i="22" s="1"/>
  <c r="N212" i="14" s="1"/>
  <c r="E209" i="22"/>
  <c r="G209" i="22" s="1"/>
  <c r="N211" i="14" s="1"/>
  <c r="E208" i="22"/>
  <c r="G208" i="22" s="1"/>
  <c r="N210" i="14" s="1"/>
  <c r="E207" i="22"/>
  <c r="G207" i="22" s="1"/>
  <c r="N209" i="14" s="1"/>
  <c r="E206" i="22"/>
  <c r="G206" i="22" s="1"/>
  <c r="N208" i="14" s="1"/>
  <c r="E205" i="22"/>
  <c r="G205" i="22" s="1"/>
  <c r="N207" i="14" s="1"/>
  <c r="E204" i="22"/>
  <c r="G204" i="22" s="1"/>
  <c r="N206" i="14" s="1"/>
  <c r="E203" i="22"/>
  <c r="G203" i="22" s="1"/>
  <c r="N205" i="14" s="1"/>
  <c r="E202" i="22"/>
  <c r="G202" i="22" s="1"/>
  <c r="N204" i="14" s="1"/>
  <c r="E201" i="22"/>
  <c r="G201" i="22" s="1"/>
  <c r="N203" i="14" s="1"/>
  <c r="E200" i="22"/>
  <c r="G200" i="22" s="1"/>
  <c r="N202" i="14" s="1"/>
  <c r="E199" i="22"/>
  <c r="G199" i="22" s="1"/>
  <c r="N201" i="14" s="1"/>
  <c r="E198" i="22"/>
  <c r="G198" i="22" s="1"/>
  <c r="N200" i="14" s="1"/>
  <c r="E197" i="22"/>
  <c r="G197" i="22" s="1"/>
  <c r="N199" i="14" s="1"/>
  <c r="E196" i="22"/>
  <c r="G196" i="22" s="1"/>
  <c r="N198" i="14" s="1"/>
  <c r="E195" i="22"/>
  <c r="G195" i="22" s="1"/>
  <c r="N197" i="14" s="1"/>
  <c r="E194" i="22"/>
  <c r="G194" i="22" s="1"/>
  <c r="N196" i="14" s="1"/>
  <c r="E193" i="22"/>
  <c r="G193" i="22" s="1"/>
  <c r="N195" i="14" s="1"/>
  <c r="E192" i="22"/>
  <c r="G192" i="22" s="1"/>
  <c r="N194" i="14" s="1"/>
  <c r="E191" i="22"/>
  <c r="G191" i="22" s="1"/>
  <c r="N193" i="14" s="1"/>
  <c r="E190" i="22"/>
  <c r="G190" i="22" s="1"/>
  <c r="N192" i="14" s="1"/>
  <c r="E189" i="22"/>
  <c r="G189" i="22" s="1"/>
  <c r="N191" i="14" s="1"/>
  <c r="E188" i="22"/>
  <c r="G188" i="22" s="1"/>
  <c r="N190" i="14" s="1"/>
  <c r="E187" i="22"/>
  <c r="G187" i="22" s="1"/>
  <c r="N189" i="14" s="1"/>
  <c r="E186" i="22"/>
  <c r="G186" i="22" s="1"/>
  <c r="N188" i="14" s="1"/>
  <c r="E185" i="22"/>
  <c r="G185" i="22" s="1"/>
  <c r="N187" i="14" s="1"/>
  <c r="E184" i="22"/>
  <c r="G184" i="22" s="1"/>
  <c r="N186" i="14" s="1"/>
  <c r="E183" i="22"/>
  <c r="G183" i="22" s="1"/>
  <c r="N185" i="14" s="1"/>
  <c r="E182" i="22"/>
  <c r="G182" i="22" s="1"/>
  <c r="N184" i="14" s="1"/>
  <c r="E181" i="22"/>
  <c r="G181" i="22" s="1"/>
  <c r="N183" i="14" s="1"/>
  <c r="E180" i="22"/>
  <c r="G180" i="22" s="1"/>
  <c r="N182" i="14" s="1"/>
  <c r="E179" i="22"/>
  <c r="G179" i="22" s="1"/>
  <c r="N181" i="14" s="1"/>
  <c r="E178" i="22"/>
  <c r="G178" i="22" s="1"/>
  <c r="N180" i="14" s="1"/>
  <c r="E177" i="22"/>
  <c r="G177" i="22" s="1"/>
  <c r="N179" i="14" s="1"/>
  <c r="E176" i="22"/>
  <c r="G176" i="22" s="1"/>
  <c r="N178" i="14" s="1"/>
  <c r="E175" i="22"/>
  <c r="G175" i="22" s="1"/>
  <c r="N177" i="14" s="1"/>
  <c r="E174" i="22"/>
  <c r="G174" i="22" s="1"/>
  <c r="N176" i="14" s="1"/>
  <c r="E173" i="22"/>
  <c r="G173" i="22" s="1"/>
  <c r="N175" i="14" s="1"/>
  <c r="E172" i="22"/>
  <c r="G172" i="22" s="1"/>
  <c r="N174" i="14" s="1"/>
  <c r="B172" i="22"/>
  <c r="E171" i="22"/>
  <c r="G171" i="22" s="1"/>
  <c r="N173" i="14" s="1"/>
  <c r="E170" i="22"/>
  <c r="G170" i="22" s="1"/>
  <c r="N172" i="14" s="1"/>
  <c r="E169" i="22"/>
  <c r="G169" i="22" s="1"/>
  <c r="N171" i="14" s="1"/>
  <c r="E168" i="22"/>
  <c r="G168" i="22" s="1"/>
  <c r="N170" i="14" s="1"/>
  <c r="E167" i="22"/>
  <c r="G167" i="22" s="1"/>
  <c r="N169" i="14" s="1"/>
  <c r="E166" i="22"/>
  <c r="G166" i="22" s="1"/>
  <c r="N168" i="14" s="1"/>
  <c r="E165" i="22"/>
  <c r="G165" i="22" s="1"/>
  <c r="N167" i="14" s="1"/>
  <c r="E164" i="22"/>
  <c r="G164" i="22" s="1"/>
  <c r="N166" i="14" s="1"/>
  <c r="E163" i="22"/>
  <c r="G163" i="22" s="1"/>
  <c r="N165" i="14" s="1"/>
  <c r="E162" i="22"/>
  <c r="G162" i="22" s="1"/>
  <c r="N164" i="14" s="1"/>
  <c r="E161" i="22"/>
  <c r="G161" i="22" s="1"/>
  <c r="N163" i="14" s="1"/>
  <c r="E160" i="22"/>
  <c r="G160" i="22" s="1"/>
  <c r="N162" i="14" s="1"/>
  <c r="E159" i="22"/>
  <c r="G159" i="22" s="1"/>
  <c r="N161" i="14" s="1"/>
  <c r="E158" i="22"/>
  <c r="G158" i="22" s="1"/>
  <c r="N160" i="14" s="1"/>
  <c r="E157" i="22"/>
  <c r="G157" i="22" s="1"/>
  <c r="N159" i="14" s="1"/>
  <c r="E156" i="22"/>
  <c r="G156" i="22" s="1"/>
  <c r="N158" i="14" s="1"/>
  <c r="E155" i="22"/>
  <c r="G155" i="22" s="1"/>
  <c r="N157" i="14" s="1"/>
  <c r="E154" i="22"/>
  <c r="G154" i="22" s="1"/>
  <c r="N156" i="14" s="1"/>
  <c r="E153" i="22"/>
  <c r="G153" i="22" s="1"/>
  <c r="N155" i="14" s="1"/>
  <c r="E152" i="22"/>
  <c r="G152" i="22" s="1"/>
  <c r="N154" i="14" s="1"/>
  <c r="E151" i="22"/>
  <c r="G151" i="22" s="1"/>
  <c r="N153" i="14" s="1"/>
  <c r="E150" i="22"/>
  <c r="G150" i="22" s="1"/>
  <c r="N152" i="14" s="1"/>
  <c r="E149" i="22"/>
  <c r="G149" i="22" s="1"/>
  <c r="N151" i="14" s="1"/>
  <c r="E148" i="22"/>
  <c r="G148" i="22" s="1"/>
  <c r="N150" i="14" s="1"/>
  <c r="E147" i="22"/>
  <c r="G147" i="22" s="1"/>
  <c r="N149" i="14" s="1"/>
  <c r="E146" i="22"/>
  <c r="G146" i="22" s="1"/>
  <c r="N148" i="14" s="1"/>
  <c r="E145" i="22"/>
  <c r="G145" i="22" s="1"/>
  <c r="N147" i="14" s="1"/>
  <c r="E144" i="22"/>
  <c r="G144" i="22" s="1"/>
  <c r="N146" i="14" s="1"/>
  <c r="E143" i="22"/>
  <c r="G143" i="22" s="1"/>
  <c r="N145" i="14" s="1"/>
  <c r="E142" i="22"/>
  <c r="G142" i="22" s="1"/>
  <c r="N144" i="14" s="1"/>
  <c r="E141" i="22"/>
  <c r="G141" i="22" s="1"/>
  <c r="N143" i="14" s="1"/>
  <c r="E140" i="22"/>
  <c r="G140" i="22" s="1"/>
  <c r="N142" i="14" s="1"/>
  <c r="E139" i="22"/>
  <c r="G139" i="22" s="1"/>
  <c r="N141" i="14" s="1"/>
  <c r="E138" i="22"/>
  <c r="G138" i="22" s="1"/>
  <c r="N140" i="14" s="1"/>
  <c r="E137" i="22"/>
  <c r="G137" i="22" s="1"/>
  <c r="N139" i="14" s="1"/>
  <c r="E136" i="22"/>
  <c r="G136" i="22" s="1"/>
  <c r="N138" i="14" s="1"/>
  <c r="E135" i="22"/>
  <c r="G135" i="22" s="1"/>
  <c r="N137" i="14" s="1"/>
  <c r="E134" i="22"/>
  <c r="G134" i="22" s="1"/>
  <c r="N136" i="14" s="1"/>
  <c r="E133" i="22"/>
  <c r="G133" i="22" s="1"/>
  <c r="N135" i="14" s="1"/>
  <c r="E132" i="22"/>
  <c r="G132" i="22" s="1"/>
  <c r="N134" i="14" s="1"/>
  <c r="E131" i="22"/>
  <c r="G131" i="22" s="1"/>
  <c r="N133" i="14" s="1"/>
  <c r="E130" i="22"/>
  <c r="G130" i="22" s="1"/>
  <c r="N132" i="14" s="1"/>
  <c r="E129" i="22"/>
  <c r="G129" i="22" s="1"/>
  <c r="N131" i="14" s="1"/>
  <c r="E128" i="22"/>
  <c r="G128" i="22" s="1"/>
  <c r="N130" i="14" s="1"/>
  <c r="E127" i="22"/>
  <c r="G127" i="22" s="1"/>
  <c r="N129" i="14" s="1"/>
  <c r="E126" i="22"/>
  <c r="G126" i="22" s="1"/>
  <c r="N128" i="14" s="1"/>
  <c r="E125" i="22"/>
  <c r="G125" i="22" s="1"/>
  <c r="N127" i="14" s="1"/>
  <c r="E124" i="22"/>
  <c r="G124" i="22" s="1"/>
  <c r="N126" i="14" s="1"/>
  <c r="E123" i="22"/>
  <c r="G123" i="22" s="1"/>
  <c r="N125" i="14" s="1"/>
  <c r="E122" i="22"/>
  <c r="G122" i="22" s="1"/>
  <c r="N124" i="14" s="1"/>
  <c r="E121" i="22"/>
  <c r="G121" i="22" s="1"/>
  <c r="N123" i="14" s="1"/>
  <c r="E120" i="22"/>
  <c r="G120" i="22" s="1"/>
  <c r="N122" i="14" s="1"/>
  <c r="E119" i="22"/>
  <c r="G119" i="22" s="1"/>
  <c r="N121" i="14" s="1"/>
  <c r="E118" i="22"/>
  <c r="G118" i="22" s="1"/>
  <c r="N120" i="14" s="1"/>
  <c r="E117" i="22"/>
  <c r="G117" i="22" s="1"/>
  <c r="N119" i="14" s="1"/>
  <c r="E116" i="22"/>
  <c r="G116" i="22" s="1"/>
  <c r="N118" i="14" s="1"/>
  <c r="E115" i="22"/>
  <c r="G115" i="22" s="1"/>
  <c r="N117" i="14" s="1"/>
  <c r="E114" i="22"/>
  <c r="G114" i="22" s="1"/>
  <c r="N116" i="14" s="1"/>
  <c r="E113" i="22"/>
  <c r="G113" i="22" s="1"/>
  <c r="N115" i="14" s="1"/>
  <c r="E112" i="22"/>
  <c r="G112" i="22" s="1"/>
  <c r="N114" i="14" s="1"/>
  <c r="E111" i="22"/>
  <c r="G111" i="22" s="1"/>
  <c r="N113" i="14" s="1"/>
  <c r="E110" i="22"/>
  <c r="G110" i="22" s="1"/>
  <c r="N112" i="14" s="1"/>
  <c r="E109" i="22"/>
  <c r="G109" i="22" s="1"/>
  <c r="N111" i="14" s="1"/>
  <c r="E108" i="22"/>
  <c r="G108" i="22" s="1"/>
  <c r="N110" i="14" s="1"/>
  <c r="E107" i="22"/>
  <c r="G107" i="22" s="1"/>
  <c r="N109" i="14" s="1"/>
  <c r="E106" i="22"/>
  <c r="G106" i="22" s="1"/>
  <c r="N108" i="14" s="1"/>
  <c r="E105" i="22"/>
  <c r="G105" i="22" s="1"/>
  <c r="N107" i="14" s="1"/>
  <c r="E104" i="22"/>
  <c r="G104" i="22" s="1"/>
  <c r="N106" i="14" s="1"/>
  <c r="E103" i="22"/>
  <c r="G103" i="22" s="1"/>
  <c r="N105" i="14" s="1"/>
  <c r="E102" i="22"/>
  <c r="G102" i="22" s="1"/>
  <c r="N104" i="14" s="1"/>
  <c r="E101" i="22"/>
  <c r="G101" i="22" s="1"/>
  <c r="N103" i="14" s="1"/>
  <c r="E100" i="22"/>
  <c r="G100" i="22" s="1"/>
  <c r="N102" i="14" s="1"/>
  <c r="E99" i="22"/>
  <c r="G99" i="22" s="1"/>
  <c r="N101" i="14" s="1"/>
  <c r="E98" i="22"/>
  <c r="G98" i="22" s="1"/>
  <c r="N100" i="14" s="1"/>
  <c r="E97" i="22"/>
  <c r="G97" i="22" s="1"/>
  <c r="N99" i="14" s="1"/>
  <c r="E96" i="22"/>
  <c r="G96" i="22" s="1"/>
  <c r="N98" i="14" s="1"/>
  <c r="E95" i="22"/>
  <c r="G95" i="22" s="1"/>
  <c r="N97" i="14" s="1"/>
  <c r="E94" i="22"/>
  <c r="G94" i="22" s="1"/>
  <c r="N96" i="14" s="1"/>
  <c r="E93" i="22"/>
  <c r="G93" i="22" s="1"/>
  <c r="N95" i="14" s="1"/>
  <c r="E92" i="22"/>
  <c r="G92" i="22" s="1"/>
  <c r="N94" i="14" s="1"/>
  <c r="E91" i="22"/>
  <c r="G91" i="22" s="1"/>
  <c r="N93" i="14" s="1"/>
  <c r="E90" i="22"/>
  <c r="G90" i="22" s="1"/>
  <c r="N92" i="14" s="1"/>
  <c r="E89" i="22"/>
  <c r="G89" i="22" s="1"/>
  <c r="N91" i="14" s="1"/>
  <c r="E88" i="22"/>
  <c r="G88" i="22" s="1"/>
  <c r="N90" i="14" s="1"/>
  <c r="E87" i="22"/>
  <c r="G87" i="22" s="1"/>
  <c r="N89" i="14" s="1"/>
  <c r="E86" i="22"/>
  <c r="G86" i="22" s="1"/>
  <c r="N88" i="14" s="1"/>
  <c r="E85" i="22"/>
  <c r="G85" i="22" s="1"/>
  <c r="N87" i="14" s="1"/>
  <c r="E84" i="22"/>
  <c r="G84" i="22" s="1"/>
  <c r="N86" i="14" s="1"/>
  <c r="E83" i="22"/>
  <c r="G83" i="22" s="1"/>
  <c r="N85" i="14" s="1"/>
  <c r="E82" i="22"/>
  <c r="G82" i="22" s="1"/>
  <c r="N84" i="14" s="1"/>
  <c r="E81" i="22"/>
  <c r="G81" i="22" s="1"/>
  <c r="N83" i="14" s="1"/>
  <c r="E80" i="22"/>
  <c r="G80" i="22" s="1"/>
  <c r="N82" i="14" s="1"/>
  <c r="E79" i="22"/>
  <c r="G79" i="22" s="1"/>
  <c r="N81" i="14" s="1"/>
  <c r="E78" i="22"/>
  <c r="G78" i="22" s="1"/>
  <c r="N80" i="14" s="1"/>
  <c r="E77" i="22"/>
  <c r="G77" i="22" s="1"/>
  <c r="N79" i="14" s="1"/>
  <c r="E76" i="22"/>
  <c r="G76" i="22" s="1"/>
  <c r="N78" i="14" s="1"/>
  <c r="E75" i="22"/>
  <c r="G75" i="22" s="1"/>
  <c r="N77" i="14" s="1"/>
  <c r="E74" i="22"/>
  <c r="G74" i="22" s="1"/>
  <c r="N76" i="14" s="1"/>
  <c r="E73" i="22"/>
  <c r="G73" i="22" s="1"/>
  <c r="N75" i="14" s="1"/>
  <c r="E72" i="22"/>
  <c r="G72" i="22" s="1"/>
  <c r="N74" i="14" s="1"/>
  <c r="E71" i="22"/>
  <c r="G71" i="22" s="1"/>
  <c r="N73" i="14" s="1"/>
  <c r="E70" i="22"/>
  <c r="G70" i="22" s="1"/>
  <c r="N72" i="14" s="1"/>
  <c r="E69" i="22"/>
  <c r="G69" i="22" s="1"/>
  <c r="N71" i="14" s="1"/>
  <c r="E68" i="22"/>
  <c r="G68" i="22" s="1"/>
  <c r="N70" i="14" s="1"/>
  <c r="E67" i="22"/>
  <c r="G67" i="22" s="1"/>
  <c r="N69" i="14" s="1"/>
  <c r="E66" i="22"/>
  <c r="G66" i="22" s="1"/>
  <c r="N68" i="14" s="1"/>
  <c r="E65" i="22"/>
  <c r="G65" i="22" s="1"/>
  <c r="N67" i="14" s="1"/>
  <c r="E64" i="22"/>
  <c r="G64" i="22" s="1"/>
  <c r="N66" i="14" s="1"/>
  <c r="E63" i="22"/>
  <c r="G63" i="22" s="1"/>
  <c r="N65" i="14" s="1"/>
  <c r="E62" i="22"/>
  <c r="G62" i="22" s="1"/>
  <c r="N64" i="14" s="1"/>
  <c r="E61" i="22"/>
  <c r="G61" i="22" s="1"/>
  <c r="N63" i="14" s="1"/>
  <c r="E60" i="22"/>
  <c r="G60" i="22" s="1"/>
  <c r="N62" i="14" s="1"/>
  <c r="E59" i="22"/>
  <c r="G59" i="22" s="1"/>
  <c r="N61" i="14" s="1"/>
  <c r="E58" i="22"/>
  <c r="G58" i="22" s="1"/>
  <c r="N60" i="14" s="1"/>
  <c r="E57" i="22"/>
  <c r="G57" i="22" s="1"/>
  <c r="N59" i="14" s="1"/>
  <c r="E56" i="22"/>
  <c r="G56" i="22" s="1"/>
  <c r="N58" i="14" s="1"/>
  <c r="E55" i="22"/>
  <c r="G55" i="22" s="1"/>
  <c r="N57" i="14" s="1"/>
  <c r="E54" i="22"/>
  <c r="G54" i="22" s="1"/>
  <c r="N56" i="14" s="1"/>
  <c r="E53" i="22"/>
  <c r="G53" i="22" s="1"/>
  <c r="N55" i="14" s="1"/>
  <c r="E52" i="22"/>
  <c r="G52" i="22" s="1"/>
  <c r="N54" i="14" s="1"/>
  <c r="E51" i="22"/>
  <c r="G51" i="22" s="1"/>
  <c r="N53" i="14" s="1"/>
  <c r="E50" i="22"/>
  <c r="G50" i="22" s="1"/>
  <c r="N52" i="14" s="1"/>
  <c r="E49" i="22"/>
  <c r="G49" i="22" s="1"/>
  <c r="N51" i="14" s="1"/>
  <c r="E48" i="22"/>
  <c r="G48" i="22" s="1"/>
  <c r="N50" i="14" s="1"/>
  <c r="E47" i="22"/>
  <c r="G47" i="22" s="1"/>
  <c r="N49" i="14" s="1"/>
  <c r="E46" i="22"/>
  <c r="G46" i="22" s="1"/>
  <c r="N48" i="14" s="1"/>
  <c r="E45" i="22"/>
  <c r="G45" i="22" s="1"/>
  <c r="N47" i="14" s="1"/>
  <c r="E44" i="22"/>
  <c r="G44" i="22" s="1"/>
  <c r="N46" i="14" s="1"/>
  <c r="E43" i="22"/>
  <c r="G43" i="22" s="1"/>
  <c r="N45" i="14" s="1"/>
  <c r="E42" i="22"/>
  <c r="G42" i="22" s="1"/>
  <c r="N44" i="14" s="1"/>
  <c r="E41" i="22"/>
  <c r="G41" i="22" s="1"/>
  <c r="N43" i="14" s="1"/>
  <c r="E40" i="22"/>
  <c r="G40" i="22" s="1"/>
  <c r="N42" i="14" s="1"/>
  <c r="E39" i="22"/>
  <c r="G39" i="22" s="1"/>
  <c r="N41" i="14" s="1"/>
  <c r="E38" i="22"/>
  <c r="G38" i="22" s="1"/>
  <c r="N40" i="14" s="1"/>
  <c r="E37" i="22"/>
  <c r="G37" i="22" s="1"/>
  <c r="N39" i="14" s="1"/>
  <c r="E36" i="22"/>
  <c r="G36" i="22" s="1"/>
  <c r="N38" i="14" s="1"/>
  <c r="E35" i="22"/>
  <c r="G35" i="22" s="1"/>
  <c r="N37" i="14" s="1"/>
  <c r="E34" i="22"/>
  <c r="G34" i="22" s="1"/>
  <c r="N36" i="14" s="1"/>
  <c r="E33" i="22"/>
  <c r="G33" i="22" s="1"/>
  <c r="N35" i="14" s="1"/>
  <c r="E32" i="22"/>
  <c r="G32" i="22" s="1"/>
  <c r="N34" i="14" s="1"/>
  <c r="E31" i="22"/>
  <c r="G31" i="22" s="1"/>
  <c r="N33" i="14" s="1"/>
  <c r="E30" i="22"/>
  <c r="G30" i="22" s="1"/>
  <c r="N32" i="14" s="1"/>
  <c r="E29" i="22"/>
  <c r="G29" i="22" s="1"/>
  <c r="N31" i="14" s="1"/>
  <c r="E28" i="22"/>
  <c r="G28" i="22" s="1"/>
  <c r="N30" i="14" s="1"/>
  <c r="E27" i="22"/>
  <c r="G27" i="22" s="1"/>
  <c r="N29" i="14" s="1"/>
  <c r="E26" i="22"/>
  <c r="G26" i="22" s="1"/>
  <c r="N28" i="14" s="1"/>
  <c r="E25" i="22"/>
  <c r="G25" i="22" s="1"/>
  <c r="N27" i="14" s="1"/>
  <c r="E24" i="22"/>
  <c r="G24" i="22" s="1"/>
  <c r="N26" i="14" s="1"/>
  <c r="E23" i="22"/>
  <c r="G23" i="22" s="1"/>
  <c r="N25" i="14" s="1"/>
  <c r="E22" i="22"/>
  <c r="G22" i="22" s="1"/>
  <c r="N24" i="14" s="1"/>
  <c r="E21" i="22"/>
  <c r="G21" i="22" s="1"/>
  <c r="N23" i="14" s="1"/>
  <c r="E20" i="22"/>
  <c r="G20" i="22" s="1"/>
  <c r="N22" i="14" s="1"/>
  <c r="E19" i="22"/>
  <c r="G19" i="22" s="1"/>
  <c r="N21" i="14" s="1"/>
  <c r="E18" i="22"/>
  <c r="G18" i="22" s="1"/>
  <c r="N20" i="14" s="1"/>
  <c r="E17" i="22"/>
  <c r="G17" i="22" s="1"/>
  <c r="N19" i="14" s="1"/>
  <c r="E16" i="22"/>
  <c r="G16" i="22" s="1"/>
  <c r="N18" i="14" s="1"/>
  <c r="E15" i="22"/>
  <c r="G15" i="22" s="1"/>
  <c r="N17" i="14" s="1"/>
  <c r="E14" i="22"/>
  <c r="G14" i="22" s="1"/>
  <c r="N16" i="14" s="1"/>
  <c r="E13" i="22"/>
  <c r="G13" i="22" s="1"/>
  <c r="N15" i="14" s="1"/>
  <c r="E12" i="22"/>
  <c r="G12" i="22" s="1"/>
  <c r="N14" i="14" s="1"/>
  <c r="E11" i="22"/>
  <c r="G11" i="22" s="1"/>
  <c r="N13" i="14" s="1"/>
  <c r="E10" i="22"/>
  <c r="G10" i="22" s="1"/>
  <c r="N12" i="14" s="1"/>
  <c r="E9" i="22"/>
  <c r="G9" i="22" s="1"/>
  <c r="N11" i="14" s="1"/>
  <c r="E8" i="22"/>
  <c r="G8" i="22" s="1"/>
  <c r="N10" i="14" s="1"/>
  <c r="E7" i="22"/>
  <c r="G7" i="22" s="1"/>
  <c r="N9" i="14" s="1"/>
  <c r="G341" i="21"/>
  <c r="M343" i="14" s="1"/>
  <c r="E341" i="21"/>
  <c r="E340" i="21"/>
  <c r="G340" i="21" s="1"/>
  <c r="M342" i="14" s="1"/>
  <c r="E339" i="21"/>
  <c r="G339" i="21" s="1"/>
  <c r="M341" i="14" s="1"/>
  <c r="E338" i="21"/>
  <c r="G338" i="21" s="1"/>
  <c r="M340" i="14" s="1"/>
  <c r="E337" i="21"/>
  <c r="G337" i="21" s="1"/>
  <c r="M339" i="14" s="1"/>
  <c r="E336" i="21"/>
  <c r="G336" i="21" s="1"/>
  <c r="M338" i="14" s="1"/>
  <c r="E335" i="21"/>
  <c r="G335" i="21" s="1"/>
  <c r="M337" i="14" s="1"/>
  <c r="E334" i="21"/>
  <c r="G334" i="21" s="1"/>
  <c r="M336" i="14" s="1"/>
  <c r="E333" i="21"/>
  <c r="G333" i="21" s="1"/>
  <c r="M335" i="14" s="1"/>
  <c r="E332" i="21"/>
  <c r="G332" i="21" s="1"/>
  <c r="M334" i="14" s="1"/>
  <c r="E331" i="21"/>
  <c r="G331" i="21" s="1"/>
  <c r="M333" i="14" s="1"/>
  <c r="E330" i="21"/>
  <c r="G330" i="21" s="1"/>
  <c r="M332" i="14" s="1"/>
  <c r="E329" i="21"/>
  <c r="G329" i="21" s="1"/>
  <c r="M331" i="14" s="1"/>
  <c r="E328" i="21"/>
  <c r="G328" i="21" s="1"/>
  <c r="M330" i="14" s="1"/>
  <c r="E327" i="21"/>
  <c r="G327" i="21" s="1"/>
  <c r="M329" i="14" s="1"/>
  <c r="E326" i="21"/>
  <c r="G326" i="21" s="1"/>
  <c r="M328" i="14" s="1"/>
  <c r="E325" i="21"/>
  <c r="G325" i="21" s="1"/>
  <c r="M327" i="14" s="1"/>
  <c r="E324" i="21"/>
  <c r="G324" i="21" s="1"/>
  <c r="M326" i="14" s="1"/>
  <c r="E323" i="21"/>
  <c r="G323" i="21" s="1"/>
  <c r="M325" i="14" s="1"/>
  <c r="E322" i="21"/>
  <c r="G322" i="21" s="1"/>
  <c r="M324" i="14" s="1"/>
  <c r="E321" i="21"/>
  <c r="G321" i="21" s="1"/>
  <c r="M323" i="14" s="1"/>
  <c r="E320" i="21"/>
  <c r="G320" i="21" s="1"/>
  <c r="M322" i="14" s="1"/>
  <c r="E319" i="21"/>
  <c r="G319" i="21" s="1"/>
  <c r="M321" i="14" s="1"/>
  <c r="E318" i="21"/>
  <c r="G318" i="21" s="1"/>
  <c r="M320" i="14" s="1"/>
  <c r="E317" i="21"/>
  <c r="G317" i="21" s="1"/>
  <c r="M319" i="14" s="1"/>
  <c r="E316" i="21"/>
  <c r="G316" i="21" s="1"/>
  <c r="M318" i="14" s="1"/>
  <c r="E315" i="21"/>
  <c r="G315" i="21" s="1"/>
  <c r="M317" i="14" s="1"/>
  <c r="E314" i="21"/>
  <c r="G314" i="21" s="1"/>
  <c r="M316" i="14" s="1"/>
  <c r="E313" i="21"/>
  <c r="G313" i="21" s="1"/>
  <c r="M315" i="14" s="1"/>
  <c r="E312" i="21"/>
  <c r="G312" i="21" s="1"/>
  <c r="M314" i="14" s="1"/>
  <c r="E311" i="21"/>
  <c r="G311" i="21" s="1"/>
  <c r="M313" i="14" s="1"/>
  <c r="E310" i="21"/>
  <c r="G310" i="21" s="1"/>
  <c r="M312" i="14" s="1"/>
  <c r="E309" i="21"/>
  <c r="G309" i="21" s="1"/>
  <c r="M311" i="14" s="1"/>
  <c r="E308" i="21"/>
  <c r="G308" i="21" s="1"/>
  <c r="M310" i="14" s="1"/>
  <c r="E307" i="21"/>
  <c r="G307" i="21" s="1"/>
  <c r="M309" i="14" s="1"/>
  <c r="E306" i="21"/>
  <c r="G306" i="21" s="1"/>
  <c r="M308" i="14" s="1"/>
  <c r="E305" i="21"/>
  <c r="G305" i="21" s="1"/>
  <c r="M307" i="14" s="1"/>
  <c r="E304" i="21"/>
  <c r="G304" i="21" s="1"/>
  <c r="M306" i="14" s="1"/>
  <c r="E303" i="21"/>
  <c r="G303" i="21" s="1"/>
  <c r="M305" i="14" s="1"/>
  <c r="E302" i="21"/>
  <c r="G302" i="21" s="1"/>
  <c r="M304" i="14" s="1"/>
  <c r="E301" i="21"/>
  <c r="G301" i="21" s="1"/>
  <c r="M303" i="14" s="1"/>
  <c r="E300" i="21"/>
  <c r="G300" i="21" s="1"/>
  <c r="M302" i="14" s="1"/>
  <c r="E299" i="21"/>
  <c r="G299" i="21" s="1"/>
  <c r="M301" i="14" s="1"/>
  <c r="E298" i="21"/>
  <c r="G298" i="21" s="1"/>
  <c r="M300" i="14" s="1"/>
  <c r="E297" i="21"/>
  <c r="G297" i="21" s="1"/>
  <c r="M299" i="14" s="1"/>
  <c r="E296" i="21"/>
  <c r="G296" i="21" s="1"/>
  <c r="M298" i="14" s="1"/>
  <c r="E295" i="21"/>
  <c r="G295" i="21" s="1"/>
  <c r="M297" i="14" s="1"/>
  <c r="E294" i="21"/>
  <c r="G294" i="21" s="1"/>
  <c r="M296" i="14" s="1"/>
  <c r="E293" i="21"/>
  <c r="G293" i="21" s="1"/>
  <c r="M295" i="14" s="1"/>
  <c r="E292" i="21"/>
  <c r="G292" i="21" s="1"/>
  <c r="M294" i="14" s="1"/>
  <c r="E291" i="21"/>
  <c r="G291" i="21" s="1"/>
  <c r="M293" i="14" s="1"/>
  <c r="E290" i="21"/>
  <c r="G290" i="21" s="1"/>
  <c r="M292" i="14" s="1"/>
  <c r="E289" i="21"/>
  <c r="G289" i="21" s="1"/>
  <c r="M291" i="14" s="1"/>
  <c r="E288" i="21"/>
  <c r="G288" i="21" s="1"/>
  <c r="M290" i="14" s="1"/>
  <c r="E287" i="21"/>
  <c r="G287" i="21" s="1"/>
  <c r="M289" i="14" s="1"/>
  <c r="E286" i="21"/>
  <c r="G286" i="21" s="1"/>
  <c r="M288" i="14" s="1"/>
  <c r="E285" i="21"/>
  <c r="G285" i="21" s="1"/>
  <c r="M287" i="14" s="1"/>
  <c r="E284" i="21"/>
  <c r="G284" i="21" s="1"/>
  <c r="M286" i="14" s="1"/>
  <c r="E283" i="21"/>
  <c r="G283" i="21" s="1"/>
  <c r="M285" i="14" s="1"/>
  <c r="E282" i="21"/>
  <c r="G282" i="21" s="1"/>
  <c r="M284" i="14" s="1"/>
  <c r="E281" i="21"/>
  <c r="G281" i="21" s="1"/>
  <c r="M283" i="14" s="1"/>
  <c r="E280" i="21"/>
  <c r="G280" i="21" s="1"/>
  <c r="M282" i="14" s="1"/>
  <c r="E279" i="21"/>
  <c r="G279" i="21" s="1"/>
  <c r="M281" i="14" s="1"/>
  <c r="E278" i="21"/>
  <c r="G278" i="21" s="1"/>
  <c r="M280" i="14" s="1"/>
  <c r="E277" i="21"/>
  <c r="G277" i="21" s="1"/>
  <c r="M279" i="14" s="1"/>
  <c r="E276" i="21"/>
  <c r="G276" i="21" s="1"/>
  <c r="M278" i="14" s="1"/>
  <c r="E275" i="21"/>
  <c r="G275" i="21" s="1"/>
  <c r="M277" i="14" s="1"/>
  <c r="E274" i="21"/>
  <c r="G274" i="21" s="1"/>
  <c r="M276" i="14" s="1"/>
  <c r="E273" i="21"/>
  <c r="G273" i="21" s="1"/>
  <c r="M275" i="14" s="1"/>
  <c r="E272" i="21"/>
  <c r="G272" i="21" s="1"/>
  <c r="M274" i="14" s="1"/>
  <c r="E271" i="21"/>
  <c r="G271" i="21" s="1"/>
  <c r="M273" i="14" s="1"/>
  <c r="E270" i="21"/>
  <c r="G270" i="21" s="1"/>
  <c r="M272" i="14" s="1"/>
  <c r="E269" i="21"/>
  <c r="G269" i="21" s="1"/>
  <c r="M271" i="14" s="1"/>
  <c r="E268" i="21"/>
  <c r="G268" i="21" s="1"/>
  <c r="M270" i="14" s="1"/>
  <c r="E267" i="21"/>
  <c r="G267" i="21" s="1"/>
  <c r="M269" i="14" s="1"/>
  <c r="E266" i="21"/>
  <c r="G266" i="21" s="1"/>
  <c r="M268" i="14" s="1"/>
  <c r="E265" i="21"/>
  <c r="G265" i="21" s="1"/>
  <c r="M267" i="14" s="1"/>
  <c r="E264" i="21"/>
  <c r="G264" i="21" s="1"/>
  <c r="M266" i="14" s="1"/>
  <c r="E263" i="21"/>
  <c r="G263" i="21" s="1"/>
  <c r="M265" i="14" s="1"/>
  <c r="E262" i="21"/>
  <c r="G262" i="21" s="1"/>
  <c r="M264" i="14" s="1"/>
  <c r="E261" i="21"/>
  <c r="G261" i="21" s="1"/>
  <c r="M263" i="14" s="1"/>
  <c r="E260" i="21"/>
  <c r="G260" i="21" s="1"/>
  <c r="M262" i="14" s="1"/>
  <c r="E259" i="21"/>
  <c r="G259" i="21" s="1"/>
  <c r="M261" i="14" s="1"/>
  <c r="E258" i="21"/>
  <c r="G258" i="21" s="1"/>
  <c r="M260" i="14" s="1"/>
  <c r="E257" i="21"/>
  <c r="G257" i="21" s="1"/>
  <c r="M259" i="14" s="1"/>
  <c r="E256" i="21"/>
  <c r="G256" i="21" s="1"/>
  <c r="M258" i="14" s="1"/>
  <c r="E255" i="21"/>
  <c r="G255" i="21" s="1"/>
  <c r="M257" i="14" s="1"/>
  <c r="E254" i="21"/>
  <c r="G254" i="21" s="1"/>
  <c r="M256" i="14" s="1"/>
  <c r="E253" i="21"/>
  <c r="G253" i="21" s="1"/>
  <c r="M255" i="14" s="1"/>
  <c r="E252" i="21"/>
  <c r="G252" i="21" s="1"/>
  <c r="M254" i="14" s="1"/>
  <c r="E251" i="21"/>
  <c r="G251" i="21" s="1"/>
  <c r="M253" i="14" s="1"/>
  <c r="E250" i="21"/>
  <c r="G250" i="21" s="1"/>
  <c r="M252" i="14" s="1"/>
  <c r="E249" i="21"/>
  <c r="G249" i="21" s="1"/>
  <c r="M251" i="14" s="1"/>
  <c r="E248" i="21"/>
  <c r="G248" i="21" s="1"/>
  <c r="M250" i="14" s="1"/>
  <c r="E247" i="21"/>
  <c r="G247" i="21" s="1"/>
  <c r="M249" i="14" s="1"/>
  <c r="E246" i="21"/>
  <c r="G246" i="21" s="1"/>
  <c r="M248" i="14" s="1"/>
  <c r="E245" i="21"/>
  <c r="G245" i="21" s="1"/>
  <c r="M247" i="14" s="1"/>
  <c r="E244" i="21"/>
  <c r="G244" i="21" s="1"/>
  <c r="M246" i="14" s="1"/>
  <c r="E243" i="21"/>
  <c r="G243" i="21" s="1"/>
  <c r="M245" i="14" s="1"/>
  <c r="E242" i="21"/>
  <c r="G242" i="21" s="1"/>
  <c r="M244" i="14" s="1"/>
  <c r="E241" i="21"/>
  <c r="G241" i="21" s="1"/>
  <c r="M243" i="14" s="1"/>
  <c r="E240" i="21"/>
  <c r="G240" i="21" s="1"/>
  <c r="M242" i="14" s="1"/>
  <c r="E239" i="21"/>
  <c r="G239" i="21" s="1"/>
  <c r="M241" i="14" s="1"/>
  <c r="E238" i="21"/>
  <c r="G238" i="21" s="1"/>
  <c r="M240" i="14" s="1"/>
  <c r="E237" i="21"/>
  <c r="G237" i="21" s="1"/>
  <c r="M239" i="14" s="1"/>
  <c r="E236" i="21"/>
  <c r="G236" i="21" s="1"/>
  <c r="M238" i="14" s="1"/>
  <c r="E235" i="21"/>
  <c r="G235" i="21" s="1"/>
  <c r="M237" i="14" s="1"/>
  <c r="E234" i="21"/>
  <c r="G234" i="21" s="1"/>
  <c r="M236" i="14" s="1"/>
  <c r="E233" i="21"/>
  <c r="G233" i="21" s="1"/>
  <c r="M235" i="14" s="1"/>
  <c r="E232" i="21"/>
  <c r="G232" i="21" s="1"/>
  <c r="M234" i="14" s="1"/>
  <c r="E231" i="21"/>
  <c r="G231" i="21" s="1"/>
  <c r="M233" i="14" s="1"/>
  <c r="G230" i="21"/>
  <c r="M232" i="14" s="1"/>
  <c r="E230" i="21"/>
  <c r="E229" i="21"/>
  <c r="G229" i="21" s="1"/>
  <c r="M231" i="14" s="1"/>
  <c r="E228" i="21"/>
  <c r="G228" i="21" s="1"/>
  <c r="M230" i="14" s="1"/>
  <c r="E227" i="21"/>
  <c r="G227" i="21" s="1"/>
  <c r="M229" i="14" s="1"/>
  <c r="E226" i="21"/>
  <c r="G226" i="21" s="1"/>
  <c r="M228" i="14" s="1"/>
  <c r="E225" i="21"/>
  <c r="G225" i="21" s="1"/>
  <c r="M227" i="14" s="1"/>
  <c r="E224" i="21"/>
  <c r="G224" i="21" s="1"/>
  <c r="M226" i="14" s="1"/>
  <c r="E223" i="21"/>
  <c r="G223" i="21" s="1"/>
  <c r="M225" i="14" s="1"/>
  <c r="E222" i="21"/>
  <c r="G222" i="21" s="1"/>
  <c r="M224" i="14" s="1"/>
  <c r="E221" i="21"/>
  <c r="G221" i="21" s="1"/>
  <c r="M223" i="14" s="1"/>
  <c r="E220" i="21"/>
  <c r="G220" i="21" s="1"/>
  <c r="M222" i="14" s="1"/>
  <c r="E219" i="21"/>
  <c r="G219" i="21" s="1"/>
  <c r="M221" i="14" s="1"/>
  <c r="E218" i="21"/>
  <c r="G218" i="21" s="1"/>
  <c r="M220" i="14" s="1"/>
  <c r="E217" i="21"/>
  <c r="G217" i="21" s="1"/>
  <c r="M219" i="14" s="1"/>
  <c r="E216" i="21"/>
  <c r="G216" i="21" s="1"/>
  <c r="M218" i="14" s="1"/>
  <c r="E215" i="21"/>
  <c r="G215" i="21" s="1"/>
  <c r="M217" i="14" s="1"/>
  <c r="E214" i="21"/>
  <c r="G214" i="21" s="1"/>
  <c r="M216" i="14" s="1"/>
  <c r="E213" i="21"/>
  <c r="G213" i="21" s="1"/>
  <c r="M215" i="14" s="1"/>
  <c r="E212" i="21"/>
  <c r="G212" i="21" s="1"/>
  <c r="M214" i="14" s="1"/>
  <c r="E211" i="21"/>
  <c r="G211" i="21" s="1"/>
  <c r="M213" i="14" s="1"/>
  <c r="E210" i="21"/>
  <c r="G210" i="21" s="1"/>
  <c r="M212" i="14" s="1"/>
  <c r="E209" i="21"/>
  <c r="G209" i="21" s="1"/>
  <c r="M211" i="14" s="1"/>
  <c r="E208" i="21"/>
  <c r="G208" i="21" s="1"/>
  <c r="M210" i="14" s="1"/>
  <c r="E207" i="21"/>
  <c r="G207" i="21" s="1"/>
  <c r="M209" i="14" s="1"/>
  <c r="E206" i="21"/>
  <c r="G206" i="21" s="1"/>
  <c r="M208" i="14" s="1"/>
  <c r="E205" i="21"/>
  <c r="G205" i="21" s="1"/>
  <c r="M207" i="14" s="1"/>
  <c r="E204" i="21"/>
  <c r="G204" i="21" s="1"/>
  <c r="M206" i="14" s="1"/>
  <c r="E203" i="21"/>
  <c r="G203" i="21" s="1"/>
  <c r="M205" i="14" s="1"/>
  <c r="E202" i="21"/>
  <c r="G202" i="21" s="1"/>
  <c r="M204" i="14" s="1"/>
  <c r="E201" i="21"/>
  <c r="G201" i="21" s="1"/>
  <c r="M203" i="14" s="1"/>
  <c r="E200" i="21"/>
  <c r="G200" i="21" s="1"/>
  <c r="M202" i="14" s="1"/>
  <c r="E199" i="21"/>
  <c r="G199" i="21" s="1"/>
  <c r="M201" i="14" s="1"/>
  <c r="E198" i="21"/>
  <c r="G198" i="21" s="1"/>
  <c r="M200" i="14" s="1"/>
  <c r="E197" i="21"/>
  <c r="G197" i="21" s="1"/>
  <c r="M199" i="14" s="1"/>
  <c r="E196" i="21"/>
  <c r="G196" i="21" s="1"/>
  <c r="M198" i="14" s="1"/>
  <c r="E195" i="21"/>
  <c r="G195" i="21" s="1"/>
  <c r="M197" i="14" s="1"/>
  <c r="E194" i="21"/>
  <c r="G194" i="21" s="1"/>
  <c r="M196" i="14" s="1"/>
  <c r="E193" i="21"/>
  <c r="G193" i="21" s="1"/>
  <c r="M195" i="14" s="1"/>
  <c r="E192" i="21"/>
  <c r="G192" i="21" s="1"/>
  <c r="M194" i="14" s="1"/>
  <c r="E191" i="21"/>
  <c r="G191" i="21" s="1"/>
  <c r="M193" i="14" s="1"/>
  <c r="E190" i="21"/>
  <c r="G190" i="21" s="1"/>
  <c r="M192" i="14" s="1"/>
  <c r="E189" i="21"/>
  <c r="G189" i="21" s="1"/>
  <c r="M191" i="14" s="1"/>
  <c r="E188" i="21"/>
  <c r="G188" i="21" s="1"/>
  <c r="M190" i="14" s="1"/>
  <c r="E187" i="21"/>
  <c r="G187" i="21" s="1"/>
  <c r="M189" i="14" s="1"/>
  <c r="E186" i="21"/>
  <c r="G186" i="21" s="1"/>
  <c r="M188" i="14" s="1"/>
  <c r="E185" i="21"/>
  <c r="G185" i="21" s="1"/>
  <c r="M187" i="14" s="1"/>
  <c r="E184" i="21"/>
  <c r="G184" i="21" s="1"/>
  <c r="M186" i="14" s="1"/>
  <c r="E183" i="21"/>
  <c r="G183" i="21" s="1"/>
  <c r="M185" i="14" s="1"/>
  <c r="E182" i="21"/>
  <c r="G182" i="21" s="1"/>
  <c r="M184" i="14" s="1"/>
  <c r="E181" i="21"/>
  <c r="G181" i="21" s="1"/>
  <c r="M183" i="14" s="1"/>
  <c r="E180" i="21"/>
  <c r="G180" i="21" s="1"/>
  <c r="M182" i="14" s="1"/>
  <c r="E179" i="21"/>
  <c r="G179" i="21" s="1"/>
  <c r="M181" i="14" s="1"/>
  <c r="E178" i="21"/>
  <c r="G178" i="21" s="1"/>
  <c r="M180" i="14" s="1"/>
  <c r="E177" i="21"/>
  <c r="G177" i="21" s="1"/>
  <c r="M179" i="14" s="1"/>
  <c r="E176" i="21"/>
  <c r="G176" i="21" s="1"/>
  <c r="M178" i="14" s="1"/>
  <c r="G175" i="21"/>
  <c r="M177" i="14" s="1"/>
  <c r="E175" i="21"/>
  <c r="E174" i="21"/>
  <c r="G174" i="21" s="1"/>
  <c r="M176" i="14" s="1"/>
  <c r="E173" i="21"/>
  <c r="G173" i="21" s="1"/>
  <c r="M175" i="14" s="1"/>
  <c r="E172" i="21"/>
  <c r="G172" i="21" s="1"/>
  <c r="M174" i="14" s="1"/>
  <c r="B172" i="21"/>
  <c r="E171" i="21"/>
  <c r="G171" i="21" s="1"/>
  <c r="M173" i="14" s="1"/>
  <c r="E170" i="21"/>
  <c r="G170" i="21" s="1"/>
  <c r="M172" i="14" s="1"/>
  <c r="E169" i="21"/>
  <c r="G169" i="21" s="1"/>
  <c r="M171" i="14" s="1"/>
  <c r="E168" i="21"/>
  <c r="G168" i="21" s="1"/>
  <c r="M170" i="14" s="1"/>
  <c r="E167" i="21"/>
  <c r="G167" i="21" s="1"/>
  <c r="M169" i="14" s="1"/>
  <c r="E166" i="21"/>
  <c r="G166" i="21" s="1"/>
  <c r="M168" i="14" s="1"/>
  <c r="E165" i="21"/>
  <c r="G165" i="21" s="1"/>
  <c r="M167" i="14" s="1"/>
  <c r="E164" i="21"/>
  <c r="G164" i="21" s="1"/>
  <c r="M166" i="14" s="1"/>
  <c r="E163" i="21"/>
  <c r="G163" i="21" s="1"/>
  <c r="M165" i="14" s="1"/>
  <c r="E162" i="21"/>
  <c r="G162" i="21" s="1"/>
  <c r="M164" i="14" s="1"/>
  <c r="E161" i="21"/>
  <c r="G161" i="21" s="1"/>
  <c r="M163" i="14" s="1"/>
  <c r="E160" i="21"/>
  <c r="G160" i="21" s="1"/>
  <c r="M162" i="14" s="1"/>
  <c r="E159" i="21"/>
  <c r="G159" i="21" s="1"/>
  <c r="M161" i="14" s="1"/>
  <c r="E158" i="21"/>
  <c r="G158" i="21" s="1"/>
  <c r="M160" i="14" s="1"/>
  <c r="E157" i="21"/>
  <c r="G157" i="21" s="1"/>
  <c r="M159" i="14" s="1"/>
  <c r="E156" i="21"/>
  <c r="G156" i="21" s="1"/>
  <c r="M158" i="14" s="1"/>
  <c r="E155" i="21"/>
  <c r="G155" i="21" s="1"/>
  <c r="M157" i="14" s="1"/>
  <c r="E154" i="21"/>
  <c r="G154" i="21" s="1"/>
  <c r="M156" i="14" s="1"/>
  <c r="E153" i="21"/>
  <c r="G153" i="21" s="1"/>
  <c r="M155" i="14" s="1"/>
  <c r="E152" i="21"/>
  <c r="G152" i="21" s="1"/>
  <c r="M154" i="14" s="1"/>
  <c r="E151" i="21"/>
  <c r="G151" i="21" s="1"/>
  <c r="M153" i="14" s="1"/>
  <c r="E150" i="21"/>
  <c r="G150" i="21" s="1"/>
  <c r="M152" i="14" s="1"/>
  <c r="E149" i="21"/>
  <c r="G149" i="21" s="1"/>
  <c r="M151" i="14" s="1"/>
  <c r="E148" i="21"/>
  <c r="G148" i="21" s="1"/>
  <c r="M150" i="14" s="1"/>
  <c r="E147" i="21"/>
  <c r="G147" i="21" s="1"/>
  <c r="M149" i="14" s="1"/>
  <c r="E146" i="21"/>
  <c r="G146" i="21" s="1"/>
  <c r="M148" i="14" s="1"/>
  <c r="E145" i="21"/>
  <c r="G145" i="21" s="1"/>
  <c r="M147" i="14" s="1"/>
  <c r="E144" i="21"/>
  <c r="G144" i="21" s="1"/>
  <c r="M146" i="14" s="1"/>
  <c r="E143" i="21"/>
  <c r="G143" i="21" s="1"/>
  <c r="M145" i="14" s="1"/>
  <c r="E142" i="21"/>
  <c r="G142" i="21" s="1"/>
  <c r="M144" i="14" s="1"/>
  <c r="E141" i="21"/>
  <c r="G141" i="21" s="1"/>
  <c r="M143" i="14" s="1"/>
  <c r="E140" i="21"/>
  <c r="G140" i="21" s="1"/>
  <c r="M142" i="14" s="1"/>
  <c r="E139" i="21"/>
  <c r="G139" i="21" s="1"/>
  <c r="M141" i="14" s="1"/>
  <c r="E138" i="21"/>
  <c r="G138" i="21" s="1"/>
  <c r="M140" i="14" s="1"/>
  <c r="E137" i="21"/>
  <c r="G137" i="21" s="1"/>
  <c r="M139" i="14" s="1"/>
  <c r="E136" i="21"/>
  <c r="G136" i="21" s="1"/>
  <c r="M138" i="14" s="1"/>
  <c r="E135" i="21"/>
  <c r="G135" i="21" s="1"/>
  <c r="M137" i="14" s="1"/>
  <c r="E134" i="21"/>
  <c r="G134" i="21" s="1"/>
  <c r="M136" i="14" s="1"/>
  <c r="E133" i="21"/>
  <c r="G133" i="21" s="1"/>
  <c r="M135" i="14" s="1"/>
  <c r="E132" i="21"/>
  <c r="G132" i="21" s="1"/>
  <c r="M134" i="14" s="1"/>
  <c r="E131" i="21"/>
  <c r="G131" i="21" s="1"/>
  <c r="M133" i="14" s="1"/>
  <c r="E130" i="21"/>
  <c r="G130" i="21" s="1"/>
  <c r="M132" i="14" s="1"/>
  <c r="E129" i="21"/>
  <c r="G129" i="21" s="1"/>
  <c r="M131" i="14" s="1"/>
  <c r="E128" i="21"/>
  <c r="G128" i="21" s="1"/>
  <c r="M130" i="14" s="1"/>
  <c r="E127" i="21"/>
  <c r="G127" i="21" s="1"/>
  <c r="M129" i="14" s="1"/>
  <c r="E126" i="21"/>
  <c r="G126" i="21" s="1"/>
  <c r="M128" i="14" s="1"/>
  <c r="E125" i="21"/>
  <c r="G125" i="21" s="1"/>
  <c r="M127" i="14" s="1"/>
  <c r="E124" i="21"/>
  <c r="G124" i="21" s="1"/>
  <c r="M126" i="14" s="1"/>
  <c r="E123" i="21"/>
  <c r="G123" i="21" s="1"/>
  <c r="M125" i="14" s="1"/>
  <c r="E122" i="21"/>
  <c r="G122" i="21" s="1"/>
  <c r="M124" i="14" s="1"/>
  <c r="E121" i="21"/>
  <c r="G121" i="21" s="1"/>
  <c r="M123" i="14" s="1"/>
  <c r="E120" i="21"/>
  <c r="G120" i="21" s="1"/>
  <c r="M122" i="14" s="1"/>
  <c r="E119" i="21"/>
  <c r="G119" i="21" s="1"/>
  <c r="M121" i="14" s="1"/>
  <c r="E118" i="21"/>
  <c r="G118" i="21" s="1"/>
  <c r="M120" i="14" s="1"/>
  <c r="E117" i="21"/>
  <c r="G117" i="21" s="1"/>
  <c r="M119" i="14" s="1"/>
  <c r="E116" i="21"/>
  <c r="G116" i="21" s="1"/>
  <c r="M118" i="14" s="1"/>
  <c r="E115" i="21"/>
  <c r="G115" i="21" s="1"/>
  <c r="M117" i="14" s="1"/>
  <c r="E114" i="21"/>
  <c r="G114" i="21" s="1"/>
  <c r="M116" i="14" s="1"/>
  <c r="E113" i="21"/>
  <c r="G113" i="21" s="1"/>
  <c r="M115" i="14" s="1"/>
  <c r="E112" i="21"/>
  <c r="G112" i="21" s="1"/>
  <c r="M114" i="14" s="1"/>
  <c r="E111" i="21"/>
  <c r="G111" i="21" s="1"/>
  <c r="M113" i="14" s="1"/>
  <c r="E110" i="21"/>
  <c r="G110" i="21" s="1"/>
  <c r="M112" i="14" s="1"/>
  <c r="E109" i="21"/>
  <c r="G109" i="21" s="1"/>
  <c r="M111" i="14" s="1"/>
  <c r="E108" i="21"/>
  <c r="G108" i="21" s="1"/>
  <c r="M110" i="14" s="1"/>
  <c r="E107" i="21"/>
  <c r="G107" i="21" s="1"/>
  <c r="M109" i="14" s="1"/>
  <c r="E106" i="21"/>
  <c r="G106" i="21" s="1"/>
  <c r="M108" i="14" s="1"/>
  <c r="E105" i="21"/>
  <c r="G105" i="21" s="1"/>
  <c r="M107" i="14" s="1"/>
  <c r="E104" i="21"/>
  <c r="G104" i="21" s="1"/>
  <c r="M106" i="14" s="1"/>
  <c r="E103" i="21"/>
  <c r="G103" i="21" s="1"/>
  <c r="M105" i="14" s="1"/>
  <c r="E102" i="21"/>
  <c r="G102" i="21" s="1"/>
  <c r="M104" i="14" s="1"/>
  <c r="E101" i="21"/>
  <c r="G101" i="21" s="1"/>
  <c r="M103" i="14" s="1"/>
  <c r="E100" i="21"/>
  <c r="G100" i="21" s="1"/>
  <c r="M102" i="14" s="1"/>
  <c r="E99" i="21"/>
  <c r="G99" i="21" s="1"/>
  <c r="M101" i="14" s="1"/>
  <c r="E98" i="21"/>
  <c r="G98" i="21" s="1"/>
  <c r="M100" i="14" s="1"/>
  <c r="E97" i="21"/>
  <c r="G97" i="21" s="1"/>
  <c r="M99" i="14" s="1"/>
  <c r="E96" i="21"/>
  <c r="G96" i="21" s="1"/>
  <c r="M98" i="14" s="1"/>
  <c r="E95" i="21"/>
  <c r="G95" i="21" s="1"/>
  <c r="M97" i="14" s="1"/>
  <c r="E94" i="21"/>
  <c r="G94" i="21" s="1"/>
  <c r="M96" i="14" s="1"/>
  <c r="E93" i="21"/>
  <c r="G93" i="21" s="1"/>
  <c r="M95" i="14" s="1"/>
  <c r="E92" i="21"/>
  <c r="G92" i="21" s="1"/>
  <c r="M94" i="14" s="1"/>
  <c r="E91" i="21"/>
  <c r="G91" i="21" s="1"/>
  <c r="M93" i="14" s="1"/>
  <c r="E90" i="21"/>
  <c r="G90" i="21" s="1"/>
  <c r="M92" i="14" s="1"/>
  <c r="E89" i="21"/>
  <c r="G89" i="21" s="1"/>
  <c r="M91" i="14" s="1"/>
  <c r="E88" i="21"/>
  <c r="G88" i="21" s="1"/>
  <c r="M90" i="14" s="1"/>
  <c r="E87" i="21"/>
  <c r="G87" i="21" s="1"/>
  <c r="M89" i="14" s="1"/>
  <c r="E86" i="21"/>
  <c r="G86" i="21" s="1"/>
  <c r="M88" i="14" s="1"/>
  <c r="E85" i="21"/>
  <c r="G85" i="21" s="1"/>
  <c r="M87" i="14" s="1"/>
  <c r="E84" i="21"/>
  <c r="G84" i="21" s="1"/>
  <c r="M86" i="14" s="1"/>
  <c r="E83" i="21"/>
  <c r="G83" i="21" s="1"/>
  <c r="M85" i="14" s="1"/>
  <c r="E82" i="21"/>
  <c r="G82" i="21" s="1"/>
  <c r="M84" i="14" s="1"/>
  <c r="E81" i="21"/>
  <c r="G81" i="21" s="1"/>
  <c r="M83" i="14" s="1"/>
  <c r="E80" i="21"/>
  <c r="G80" i="21" s="1"/>
  <c r="M82" i="14" s="1"/>
  <c r="E79" i="21"/>
  <c r="G79" i="21" s="1"/>
  <c r="M81" i="14" s="1"/>
  <c r="E78" i="21"/>
  <c r="G78" i="21" s="1"/>
  <c r="M80" i="14" s="1"/>
  <c r="E77" i="21"/>
  <c r="G77" i="21" s="1"/>
  <c r="M79" i="14" s="1"/>
  <c r="E76" i="21"/>
  <c r="G76" i="21" s="1"/>
  <c r="M78" i="14" s="1"/>
  <c r="E75" i="21"/>
  <c r="G75" i="21" s="1"/>
  <c r="M77" i="14" s="1"/>
  <c r="E74" i="21"/>
  <c r="G74" i="21" s="1"/>
  <c r="M76" i="14" s="1"/>
  <c r="E73" i="21"/>
  <c r="G73" i="21" s="1"/>
  <c r="M75" i="14" s="1"/>
  <c r="E72" i="21"/>
  <c r="G72" i="21" s="1"/>
  <c r="M74" i="14" s="1"/>
  <c r="E71" i="21"/>
  <c r="G71" i="21" s="1"/>
  <c r="M73" i="14" s="1"/>
  <c r="E70" i="21"/>
  <c r="G70" i="21" s="1"/>
  <c r="M72" i="14" s="1"/>
  <c r="E69" i="21"/>
  <c r="G69" i="21" s="1"/>
  <c r="M71" i="14" s="1"/>
  <c r="E68" i="21"/>
  <c r="G68" i="21" s="1"/>
  <c r="M70" i="14" s="1"/>
  <c r="E67" i="21"/>
  <c r="G67" i="21" s="1"/>
  <c r="M69" i="14" s="1"/>
  <c r="E66" i="21"/>
  <c r="G66" i="21" s="1"/>
  <c r="M68" i="14" s="1"/>
  <c r="E65" i="21"/>
  <c r="G65" i="21" s="1"/>
  <c r="M67" i="14" s="1"/>
  <c r="E64" i="21"/>
  <c r="G64" i="21" s="1"/>
  <c r="M66" i="14" s="1"/>
  <c r="E63" i="21"/>
  <c r="G63" i="21" s="1"/>
  <c r="M65" i="14" s="1"/>
  <c r="E62" i="21"/>
  <c r="G62" i="21" s="1"/>
  <c r="M64" i="14" s="1"/>
  <c r="E61" i="21"/>
  <c r="G61" i="21" s="1"/>
  <c r="M63" i="14" s="1"/>
  <c r="E60" i="21"/>
  <c r="G60" i="21" s="1"/>
  <c r="M62" i="14" s="1"/>
  <c r="E59" i="21"/>
  <c r="G59" i="21" s="1"/>
  <c r="M61" i="14" s="1"/>
  <c r="E58" i="21"/>
  <c r="G58" i="21" s="1"/>
  <c r="M60" i="14" s="1"/>
  <c r="E57" i="21"/>
  <c r="G57" i="21" s="1"/>
  <c r="M59" i="14" s="1"/>
  <c r="E56" i="21"/>
  <c r="G56" i="21" s="1"/>
  <c r="M58" i="14" s="1"/>
  <c r="E55" i="21"/>
  <c r="G55" i="21" s="1"/>
  <c r="M57" i="14" s="1"/>
  <c r="E54" i="21"/>
  <c r="G54" i="21" s="1"/>
  <c r="M56" i="14" s="1"/>
  <c r="E53" i="21"/>
  <c r="G53" i="21" s="1"/>
  <c r="M55" i="14" s="1"/>
  <c r="E52" i="21"/>
  <c r="G52" i="21" s="1"/>
  <c r="M54" i="14" s="1"/>
  <c r="G51" i="21"/>
  <c r="M53" i="14" s="1"/>
  <c r="E51" i="21"/>
  <c r="E50" i="21"/>
  <c r="G50" i="21" s="1"/>
  <c r="M52" i="14" s="1"/>
  <c r="E49" i="21"/>
  <c r="G49" i="21" s="1"/>
  <c r="M51" i="14" s="1"/>
  <c r="E48" i="21"/>
  <c r="G48" i="21" s="1"/>
  <c r="M50" i="14" s="1"/>
  <c r="E47" i="21"/>
  <c r="G47" i="21" s="1"/>
  <c r="M49" i="14" s="1"/>
  <c r="E46" i="21"/>
  <c r="G46" i="21" s="1"/>
  <c r="M48" i="14" s="1"/>
  <c r="E45" i="21"/>
  <c r="G45" i="21" s="1"/>
  <c r="M47" i="14" s="1"/>
  <c r="E44" i="21"/>
  <c r="G44" i="21" s="1"/>
  <c r="M46" i="14" s="1"/>
  <c r="E43" i="21"/>
  <c r="G43" i="21" s="1"/>
  <c r="M45" i="14" s="1"/>
  <c r="E42" i="21"/>
  <c r="G42" i="21" s="1"/>
  <c r="M44" i="14" s="1"/>
  <c r="E41" i="21"/>
  <c r="G41" i="21" s="1"/>
  <c r="M43" i="14" s="1"/>
  <c r="E40" i="21"/>
  <c r="G40" i="21" s="1"/>
  <c r="M42" i="14" s="1"/>
  <c r="E39" i="21"/>
  <c r="G39" i="21" s="1"/>
  <c r="M41" i="14" s="1"/>
  <c r="E38" i="21"/>
  <c r="G38" i="21" s="1"/>
  <c r="M40" i="14" s="1"/>
  <c r="E37" i="21"/>
  <c r="G37" i="21" s="1"/>
  <c r="M39" i="14" s="1"/>
  <c r="E36" i="21"/>
  <c r="G36" i="21" s="1"/>
  <c r="M38" i="14" s="1"/>
  <c r="E35" i="21"/>
  <c r="G35" i="21" s="1"/>
  <c r="M37" i="14" s="1"/>
  <c r="E34" i="21"/>
  <c r="G34" i="21" s="1"/>
  <c r="M36" i="14" s="1"/>
  <c r="E33" i="21"/>
  <c r="G33" i="21" s="1"/>
  <c r="M35" i="14" s="1"/>
  <c r="E32" i="21"/>
  <c r="G32" i="21" s="1"/>
  <c r="M34" i="14" s="1"/>
  <c r="E31" i="21"/>
  <c r="G31" i="21" s="1"/>
  <c r="M33" i="14" s="1"/>
  <c r="E30" i="21"/>
  <c r="G30" i="21" s="1"/>
  <c r="M32" i="14" s="1"/>
  <c r="E29" i="21"/>
  <c r="G29" i="21" s="1"/>
  <c r="M31" i="14" s="1"/>
  <c r="E28" i="21"/>
  <c r="G28" i="21" s="1"/>
  <c r="M30" i="14" s="1"/>
  <c r="E27" i="21"/>
  <c r="G27" i="21" s="1"/>
  <c r="M29" i="14" s="1"/>
  <c r="E26" i="21"/>
  <c r="G26" i="21" s="1"/>
  <c r="M28" i="14" s="1"/>
  <c r="E25" i="21"/>
  <c r="G25" i="21" s="1"/>
  <c r="M27" i="14" s="1"/>
  <c r="E24" i="21"/>
  <c r="G24" i="21" s="1"/>
  <c r="M26" i="14" s="1"/>
  <c r="E23" i="21"/>
  <c r="G23" i="21" s="1"/>
  <c r="M25" i="14" s="1"/>
  <c r="E22" i="21"/>
  <c r="G22" i="21" s="1"/>
  <c r="M24" i="14" s="1"/>
  <c r="E21" i="21"/>
  <c r="G21" i="21" s="1"/>
  <c r="M23" i="14" s="1"/>
  <c r="E20" i="21"/>
  <c r="G20" i="21" s="1"/>
  <c r="M22" i="14" s="1"/>
  <c r="E19" i="21"/>
  <c r="G19" i="21" s="1"/>
  <c r="M21" i="14" s="1"/>
  <c r="E18" i="21"/>
  <c r="G18" i="21" s="1"/>
  <c r="M20" i="14" s="1"/>
  <c r="E17" i="21"/>
  <c r="G17" i="21" s="1"/>
  <c r="M19" i="14" s="1"/>
  <c r="E16" i="21"/>
  <c r="G16" i="21" s="1"/>
  <c r="M18" i="14" s="1"/>
  <c r="E15" i="21"/>
  <c r="G15" i="21" s="1"/>
  <c r="M17" i="14" s="1"/>
  <c r="E14" i="21"/>
  <c r="G14" i="21" s="1"/>
  <c r="M16" i="14" s="1"/>
  <c r="E13" i="21"/>
  <c r="G13" i="21" s="1"/>
  <c r="M15" i="14" s="1"/>
  <c r="E12" i="21"/>
  <c r="G12" i="21" s="1"/>
  <c r="M14" i="14" s="1"/>
  <c r="E11" i="21"/>
  <c r="G11" i="21" s="1"/>
  <c r="M13" i="14" s="1"/>
  <c r="E10" i="21"/>
  <c r="G10" i="21" s="1"/>
  <c r="M12" i="14" s="1"/>
  <c r="E9" i="21"/>
  <c r="G9" i="21" s="1"/>
  <c r="M11" i="14" s="1"/>
  <c r="E8" i="21"/>
  <c r="G8" i="21" s="1"/>
  <c r="M10" i="14" s="1"/>
  <c r="E7" i="21"/>
  <c r="G7" i="21" s="1"/>
  <c r="M9" i="14" s="1"/>
  <c r="L244" i="14"/>
  <c r="K38" i="14"/>
  <c r="K253" i="14"/>
  <c r="J173" i="14"/>
  <c r="E341" i="20"/>
  <c r="G341" i="20" s="1"/>
  <c r="E340" i="20"/>
  <c r="G340" i="20" s="1"/>
  <c r="L342" i="14" s="1"/>
  <c r="E339" i="20"/>
  <c r="G339" i="20" s="1"/>
  <c r="E338" i="20"/>
  <c r="G338" i="20" s="1"/>
  <c r="E337" i="20"/>
  <c r="G337" i="20" s="1"/>
  <c r="L339" i="14" s="1"/>
  <c r="E336" i="20"/>
  <c r="G336" i="20" s="1"/>
  <c r="E335" i="20"/>
  <c r="G335" i="20" s="1"/>
  <c r="E334" i="20"/>
  <c r="G334" i="20" s="1"/>
  <c r="E333" i="20"/>
  <c r="G333" i="20" s="1"/>
  <c r="L335" i="14" s="1"/>
  <c r="E332" i="20"/>
  <c r="G332" i="20" s="1"/>
  <c r="E331" i="20"/>
  <c r="G331" i="20" s="1"/>
  <c r="E330" i="20"/>
  <c r="G330" i="20" s="1"/>
  <c r="E329" i="20"/>
  <c r="G329" i="20" s="1"/>
  <c r="L331" i="14" s="1"/>
  <c r="E328" i="20"/>
  <c r="G328" i="20" s="1"/>
  <c r="E327" i="20"/>
  <c r="G327" i="20" s="1"/>
  <c r="E326" i="20"/>
  <c r="G326" i="20" s="1"/>
  <c r="E325" i="20"/>
  <c r="G325" i="20" s="1"/>
  <c r="L327" i="14" s="1"/>
  <c r="E324" i="20"/>
  <c r="G324" i="20" s="1"/>
  <c r="E323" i="20"/>
  <c r="G323" i="20" s="1"/>
  <c r="E322" i="20"/>
  <c r="G322" i="20" s="1"/>
  <c r="E321" i="20"/>
  <c r="G321" i="20" s="1"/>
  <c r="L323" i="14" s="1"/>
  <c r="E320" i="20"/>
  <c r="G320" i="20" s="1"/>
  <c r="E319" i="20"/>
  <c r="G319" i="20" s="1"/>
  <c r="E318" i="20"/>
  <c r="G318" i="20" s="1"/>
  <c r="E317" i="20"/>
  <c r="G317" i="20" s="1"/>
  <c r="E316" i="20"/>
  <c r="G316" i="20" s="1"/>
  <c r="L318" i="14" s="1"/>
  <c r="E315" i="20"/>
  <c r="G315" i="20" s="1"/>
  <c r="E314" i="20"/>
  <c r="G314" i="20" s="1"/>
  <c r="E313" i="20"/>
  <c r="G313" i="20" s="1"/>
  <c r="E312" i="20"/>
  <c r="G312" i="20" s="1"/>
  <c r="L314" i="14" s="1"/>
  <c r="E311" i="20"/>
  <c r="G311" i="20" s="1"/>
  <c r="E310" i="20"/>
  <c r="G310" i="20" s="1"/>
  <c r="E309" i="20"/>
  <c r="G309" i="20" s="1"/>
  <c r="E308" i="20"/>
  <c r="G308" i="20" s="1"/>
  <c r="L310" i="14" s="1"/>
  <c r="E307" i="20"/>
  <c r="G307" i="20" s="1"/>
  <c r="E306" i="20"/>
  <c r="G306" i="20" s="1"/>
  <c r="E305" i="20"/>
  <c r="G305" i="20" s="1"/>
  <c r="E304" i="20"/>
  <c r="G304" i="20" s="1"/>
  <c r="L306" i="14" s="1"/>
  <c r="E303" i="20"/>
  <c r="G303" i="20" s="1"/>
  <c r="E302" i="20"/>
  <c r="G302" i="20" s="1"/>
  <c r="E301" i="20"/>
  <c r="G301" i="20" s="1"/>
  <c r="L303" i="14" s="1"/>
  <c r="E300" i="20"/>
  <c r="G300" i="20" s="1"/>
  <c r="L302" i="14" s="1"/>
  <c r="E299" i="20"/>
  <c r="G299" i="20" s="1"/>
  <c r="E298" i="20"/>
  <c r="G298" i="20" s="1"/>
  <c r="E297" i="20"/>
  <c r="G297" i="20" s="1"/>
  <c r="L299" i="14" s="1"/>
  <c r="E296" i="20"/>
  <c r="G296" i="20" s="1"/>
  <c r="E295" i="20"/>
  <c r="G295" i="20" s="1"/>
  <c r="E294" i="20"/>
  <c r="G294" i="20" s="1"/>
  <c r="E293" i="20"/>
  <c r="G293" i="20" s="1"/>
  <c r="L295" i="14" s="1"/>
  <c r="E292" i="20"/>
  <c r="G292" i="20" s="1"/>
  <c r="E291" i="20"/>
  <c r="G291" i="20" s="1"/>
  <c r="E290" i="20"/>
  <c r="G290" i="20" s="1"/>
  <c r="E289" i="20"/>
  <c r="G289" i="20" s="1"/>
  <c r="E288" i="20"/>
  <c r="G288" i="20" s="1"/>
  <c r="L290" i="14" s="1"/>
  <c r="E287" i="20"/>
  <c r="G287" i="20" s="1"/>
  <c r="E286" i="20"/>
  <c r="G286" i="20" s="1"/>
  <c r="E285" i="20"/>
  <c r="G285" i="20" s="1"/>
  <c r="E284" i="20"/>
  <c r="G284" i="20" s="1"/>
  <c r="L286" i="14" s="1"/>
  <c r="E283" i="20"/>
  <c r="G283" i="20" s="1"/>
  <c r="E282" i="20"/>
  <c r="G282" i="20" s="1"/>
  <c r="E281" i="20"/>
  <c r="G281" i="20" s="1"/>
  <c r="E280" i="20"/>
  <c r="G280" i="20" s="1"/>
  <c r="L282" i="14" s="1"/>
  <c r="E279" i="20"/>
  <c r="G279" i="20" s="1"/>
  <c r="E278" i="20"/>
  <c r="G278" i="20" s="1"/>
  <c r="E277" i="20"/>
  <c r="G277" i="20" s="1"/>
  <c r="E276" i="20"/>
  <c r="G276" i="20" s="1"/>
  <c r="L278" i="14" s="1"/>
  <c r="E275" i="20"/>
  <c r="G275" i="20" s="1"/>
  <c r="E274" i="20"/>
  <c r="G274" i="20" s="1"/>
  <c r="E273" i="20"/>
  <c r="G273" i="20" s="1"/>
  <c r="E272" i="20"/>
  <c r="G272" i="20" s="1"/>
  <c r="L274" i="14" s="1"/>
  <c r="E271" i="20"/>
  <c r="G271" i="20" s="1"/>
  <c r="E270" i="20"/>
  <c r="G270" i="20" s="1"/>
  <c r="E269" i="20"/>
  <c r="G269" i="20" s="1"/>
  <c r="E268" i="20"/>
  <c r="G268" i="20" s="1"/>
  <c r="L270" i="14" s="1"/>
  <c r="E267" i="20"/>
  <c r="G267" i="20" s="1"/>
  <c r="E266" i="20"/>
  <c r="G266" i="20" s="1"/>
  <c r="E265" i="20"/>
  <c r="G265" i="20" s="1"/>
  <c r="L267" i="14" s="1"/>
  <c r="E264" i="20"/>
  <c r="G264" i="20" s="1"/>
  <c r="E263" i="20"/>
  <c r="G263" i="20" s="1"/>
  <c r="E262" i="20"/>
  <c r="G262" i="20" s="1"/>
  <c r="E261" i="20"/>
  <c r="G261" i="20" s="1"/>
  <c r="L263" i="14" s="1"/>
  <c r="E260" i="20"/>
  <c r="G260" i="20" s="1"/>
  <c r="E259" i="20"/>
  <c r="G259" i="20" s="1"/>
  <c r="E258" i="20"/>
  <c r="G258" i="20" s="1"/>
  <c r="L260" i="14" s="1"/>
  <c r="E257" i="20"/>
  <c r="G257" i="20" s="1"/>
  <c r="L259" i="14" s="1"/>
  <c r="E256" i="20"/>
  <c r="G256" i="20" s="1"/>
  <c r="E255" i="20"/>
  <c r="G255" i="20" s="1"/>
  <c r="E254" i="20"/>
  <c r="G254" i="20" s="1"/>
  <c r="L256" i="14" s="1"/>
  <c r="E253" i="20"/>
  <c r="G253" i="20" s="1"/>
  <c r="E252" i="20"/>
  <c r="G252" i="20" s="1"/>
  <c r="E251" i="20"/>
  <c r="G251" i="20" s="1"/>
  <c r="E250" i="20"/>
  <c r="G250" i="20" s="1"/>
  <c r="L252" i="14" s="1"/>
  <c r="E249" i="20"/>
  <c r="G249" i="20" s="1"/>
  <c r="E248" i="20"/>
  <c r="G248" i="20" s="1"/>
  <c r="E247" i="20"/>
  <c r="G247" i="20" s="1"/>
  <c r="E246" i="20"/>
  <c r="G246" i="20" s="1"/>
  <c r="L248" i="14" s="1"/>
  <c r="E245" i="20"/>
  <c r="G245" i="20" s="1"/>
  <c r="E244" i="20"/>
  <c r="G244" i="20" s="1"/>
  <c r="E243" i="20"/>
  <c r="G243" i="20" s="1"/>
  <c r="E242" i="20"/>
  <c r="G242" i="20" s="1"/>
  <c r="E241" i="20"/>
  <c r="G241" i="20" s="1"/>
  <c r="E240" i="20"/>
  <c r="G240" i="20" s="1"/>
  <c r="E239" i="20"/>
  <c r="G239" i="20" s="1"/>
  <c r="E238" i="20"/>
  <c r="G238" i="20" s="1"/>
  <c r="E237" i="20"/>
  <c r="G237" i="20" s="1"/>
  <c r="L239" i="14" s="1"/>
  <c r="E236" i="20"/>
  <c r="G236" i="20" s="1"/>
  <c r="L238" i="14" s="1"/>
  <c r="E235" i="20"/>
  <c r="G235" i="20" s="1"/>
  <c r="E234" i="20"/>
  <c r="G234" i="20" s="1"/>
  <c r="E233" i="20"/>
  <c r="G233" i="20" s="1"/>
  <c r="L235" i="14" s="1"/>
  <c r="E232" i="20"/>
  <c r="G232" i="20" s="1"/>
  <c r="E231" i="20"/>
  <c r="G231" i="20" s="1"/>
  <c r="E230" i="20"/>
  <c r="G230" i="20" s="1"/>
  <c r="E229" i="20"/>
  <c r="G229" i="20" s="1"/>
  <c r="L231" i="14" s="1"/>
  <c r="E228" i="20"/>
  <c r="G228" i="20" s="1"/>
  <c r="E227" i="20"/>
  <c r="G227" i="20" s="1"/>
  <c r="E226" i="20"/>
  <c r="G226" i="20" s="1"/>
  <c r="L228" i="14" s="1"/>
  <c r="E225" i="20"/>
  <c r="G225" i="20" s="1"/>
  <c r="E224" i="20"/>
  <c r="G224" i="20" s="1"/>
  <c r="E223" i="20"/>
  <c r="G223" i="20" s="1"/>
  <c r="E222" i="20"/>
  <c r="G222" i="20" s="1"/>
  <c r="L224" i="14" s="1"/>
  <c r="E221" i="20"/>
  <c r="G221" i="20" s="1"/>
  <c r="E220" i="20"/>
  <c r="G220" i="20" s="1"/>
  <c r="E219" i="20"/>
  <c r="G219" i="20" s="1"/>
  <c r="E218" i="20"/>
  <c r="G218" i="20" s="1"/>
  <c r="E217" i="20"/>
  <c r="G217" i="20" s="1"/>
  <c r="L219" i="14" s="1"/>
  <c r="E216" i="20"/>
  <c r="G216" i="20" s="1"/>
  <c r="E215" i="20"/>
  <c r="G215" i="20" s="1"/>
  <c r="E214" i="20"/>
  <c r="G214" i="20" s="1"/>
  <c r="E213" i="20"/>
  <c r="G213" i="20" s="1"/>
  <c r="L215" i="14" s="1"/>
  <c r="E212" i="20"/>
  <c r="G212" i="20" s="1"/>
  <c r="E211" i="20"/>
  <c r="G211" i="20" s="1"/>
  <c r="E210" i="20"/>
  <c r="G210" i="20" s="1"/>
  <c r="E209" i="20"/>
  <c r="G209" i="20" s="1"/>
  <c r="L211" i="14" s="1"/>
  <c r="E208" i="20"/>
  <c r="G208" i="20" s="1"/>
  <c r="E207" i="20"/>
  <c r="G207" i="20" s="1"/>
  <c r="E206" i="20"/>
  <c r="G206" i="20" s="1"/>
  <c r="E205" i="20"/>
  <c r="G205" i="20" s="1"/>
  <c r="L207" i="14" s="1"/>
  <c r="E204" i="20"/>
  <c r="G204" i="20" s="1"/>
  <c r="E203" i="20"/>
  <c r="G203" i="20" s="1"/>
  <c r="E202" i="20"/>
  <c r="G202" i="20" s="1"/>
  <c r="E201" i="20"/>
  <c r="G201" i="20" s="1"/>
  <c r="E200" i="20"/>
  <c r="G200" i="20" s="1"/>
  <c r="E199" i="20"/>
  <c r="G199" i="20" s="1"/>
  <c r="E198" i="20"/>
  <c r="G198" i="20" s="1"/>
  <c r="E197" i="20"/>
  <c r="G197" i="20" s="1"/>
  <c r="E196" i="20"/>
  <c r="G196" i="20" s="1"/>
  <c r="E195" i="20"/>
  <c r="G195" i="20" s="1"/>
  <c r="L197" i="14" s="1"/>
  <c r="E194" i="20"/>
  <c r="G194" i="20" s="1"/>
  <c r="E193" i="20"/>
  <c r="G193" i="20" s="1"/>
  <c r="E192" i="20"/>
  <c r="G192" i="20" s="1"/>
  <c r="E191" i="20"/>
  <c r="G191" i="20" s="1"/>
  <c r="E190" i="20"/>
  <c r="G190" i="20" s="1"/>
  <c r="E189" i="20"/>
  <c r="G189" i="20" s="1"/>
  <c r="E188" i="20"/>
  <c r="G188" i="20" s="1"/>
  <c r="E187" i="20"/>
  <c r="G187" i="20" s="1"/>
  <c r="L189" i="14" s="1"/>
  <c r="E186" i="20"/>
  <c r="G186" i="20" s="1"/>
  <c r="E185" i="20"/>
  <c r="G185" i="20" s="1"/>
  <c r="E184" i="20"/>
  <c r="G184" i="20" s="1"/>
  <c r="E183" i="20"/>
  <c r="G183" i="20" s="1"/>
  <c r="E182" i="20"/>
  <c r="G182" i="20" s="1"/>
  <c r="E181" i="20"/>
  <c r="G181" i="20" s="1"/>
  <c r="E180" i="20"/>
  <c r="G180" i="20" s="1"/>
  <c r="E179" i="20"/>
  <c r="G179" i="20" s="1"/>
  <c r="E178" i="20"/>
  <c r="G178" i="20" s="1"/>
  <c r="E177" i="20"/>
  <c r="G177" i="20" s="1"/>
  <c r="L179" i="14" s="1"/>
  <c r="E176" i="20"/>
  <c r="G176" i="20" s="1"/>
  <c r="E175" i="20"/>
  <c r="G175" i="20" s="1"/>
  <c r="E174" i="20"/>
  <c r="G174" i="20" s="1"/>
  <c r="E173" i="20"/>
  <c r="G173" i="20" s="1"/>
  <c r="L175" i="14" s="1"/>
  <c r="E172" i="20"/>
  <c r="G172" i="20" s="1"/>
  <c r="B172" i="20"/>
  <c r="E171" i="20"/>
  <c r="G171" i="20" s="1"/>
  <c r="E170" i="20"/>
  <c r="G170" i="20" s="1"/>
  <c r="E169" i="20"/>
  <c r="G169" i="20" s="1"/>
  <c r="E168" i="20"/>
  <c r="G168" i="20" s="1"/>
  <c r="E167" i="20"/>
  <c r="G167" i="20" s="1"/>
  <c r="E166" i="20"/>
  <c r="G166" i="20" s="1"/>
  <c r="E165" i="20"/>
  <c r="G165" i="20" s="1"/>
  <c r="E164" i="20"/>
  <c r="G164" i="20" s="1"/>
  <c r="E163" i="20"/>
  <c r="G163" i="20" s="1"/>
  <c r="E162" i="20"/>
  <c r="G162" i="20" s="1"/>
  <c r="E161" i="20"/>
  <c r="G161" i="20" s="1"/>
  <c r="E160" i="20"/>
  <c r="G160" i="20" s="1"/>
  <c r="E159" i="20"/>
  <c r="G159" i="20" s="1"/>
  <c r="E158" i="20"/>
  <c r="G158" i="20" s="1"/>
  <c r="E157" i="20"/>
  <c r="G157" i="20" s="1"/>
  <c r="L159" i="14" s="1"/>
  <c r="E156" i="20"/>
  <c r="G156" i="20" s="1"/>
  <c r="E155" i="20"/>
  <c r="G155" i="20" s="1"/>
  <c r="E154" i="20"/>
  <c r="G154" i="20" s="1"/>
  <c r="E153" i="20"/>
  <c r="G153" i="20" s="1"/>
  <c r="E152" i="20"/>
  <c r="G152" i="20" s="1"/>
  <c r="E151" i="20"/>
  <c r="G151" i="20" s="1"/>
  <c r="E150" i="20"/>
  <c r="G150" i="20" s="1"/>
  <c r="E149" i="20"/>
  <c r="G149" i="20" s="1"/>
  <c r="E148" i="20"/>
  <c r="G148" i="20" s="1"/>
  <c r="E147" i="20"/>
  <c r="G147" i="20" s="1"/>
  <c r="E146" i="20"/>
  <c r="G146" i="20" s="1"/>
  <c r="E145" i="20"/>
  <c r="G145" i="20" s="1"/>
  <c r="L147" i="14" s="1"/>
  <c r="E144" i="20"/>
  <c r="G144" i="20" s="1"/>
  <c r="E143" i="20"/>
  <c r="G143" i="20" s="1"/>
  <c r="E142" i="20"/>
  <c r="G142" i="20" s="1"/>
  <c r="E141" i="20"/>
  <c r="G141" i="20" s="1"/>
  <c r="L143" i="14" s="1"/>
  <c r="E140" i="20"/>
  <c r="G140" i="20" s="1"/>
  <c r="E139" i="20"/>
  <c r="G139" i="20" s="1"/>
  <c r="E138" i="20"/>
  <c r="G138" i="20" s="1"/>
  <c r="E137" i="20"/>
  <c r="G137" i="20" s="1"/>
  <c r="E136" i="20"/>
  <c r="G136" i="20" s="1"/>
  <c r="E135" i="20"/>
  <c r="G135" i="20" s="1"/>
  <c r="E134" i="20"/>
  <c r="G134" i="20" s="1"/>
  <c r="E133" i="20"/>
  <c r="G133" i="20" s="1"/>
  <c r="E132" i="20"/>
  <c r="G132" i="20" s="1"/>
  <c r="E131" i="20"/>
  <c r="G131" i="20" s="1"/>
  <c r="E130" i="20"/>
  <c r="G130" i="20" s="1"/>
  <c r="E129" i="20"/>
  <c r="G129" i="20" s="1"/>
  <c r="E128" i="20"/>
  <c r="G128" i="20" s="1"/>
  <c r="E127" i="20"/>
  <c r="G127" i="20" s="1"/>
  <c r="E126" i="20"/>
  <c r="G126" i="20" s="1"/>
  <c r="E125" i="20"/>
  <c r="G125" i="20" s="1"/>
  <c r="E124" i="20"/>
  <c r="G124" i="20" s="1"/>
  <c r="E123" i="20"/>
  <c r="G123" i="20" s="1"/>
  <c r="E122" i="20"/>
  <c r="G122" i="20" s="1"/>
  <c r="E121" i="20"/>
  <c r="G121" i="20" s="1"/>
  <c r="E120" i="20"/>
  <c r="G120" i="20" s="1"/>
  <c r="E119" i="20"/>
  <c r="G119" i="20" s="1"/>
  <c r="E118" i="20"/>
  <c r="G118" i="20" s="1"/>
  <c r="E117" i="20"/>
  <c r="G117" i="20" s="1"/>
  <c r="E116" i="20"/>
  <c r="G116" i="20" s="1"/>
  <c r="E115" i="20"/>
  <c r="G115" i="20" s="1"/>
  <c r="E114" i="20"/>
  <c r="G114" i="20" s="1"/>
  <c r="E113" i="20"/>
  <c r="G113" i="20" s="1"/>
  <c r="E112" i="20"/>
  <c r="G112" i="20" s="1"/>
  <c r="E111" i="20"/>
  <c r="G111" i="20" s="1"/>
  <c r="E110" i="20"/>
  <c r="G110" i="20" s="1"/>
  <c r="L112" i="14" s="1"/>
  <c r="E109" i="20"/>
  <c r="G109" i="20" s="1"/>
  <c r="E108" i="20"/>
  <c r="G108" i="20" s="1"/>
  <c r="E107" i="20"/>
  <c r="G107" i="20" s="1"/>
  <c r="E106" i="20"/>
  <c r="G106" i="20" s="1"/>
  <c r="E105" i="20"/>
  <c r="G105" i="20" s="1"/>
  <c r="E104" i="20"/>
  <c r="G104" i="20" s="1"/>
  <c r="E103" i="20"/>
  <c r="G103" i="20" s="1"/>
  <c r="E102" i="20"/>
  <c r="G102" i="20" s="1"/>
  <c r="E101" i="20"/>
  <c r="G101" i="20" s="1"/>
  <c r="E100" i="20"/>
  <c r="G100" i="20" s="1"/>
  <c r="E99" i="20"/>
  <c r="G99" i="20" s="1"/>
  <c r="E98" i="20"/>
  <c r="G98" i="20" s="1"/>
  <c r="E97" i="20"/>
  <c r="G97" i="20" s="1"/>
  <c r="E96" i="20"/>
  <c r="G96" i="20" s="1"/>
  <c r="E95" i="20"/>
  <c r="G95" i="20" s="1"/>
  <c r="E94" i="20"/>
  <c r="G94" i="20" s="1"/>
  <c r="L96" i="14" s="1"/>
  <c r="E93" i="20"/>
  <c r="G93" i="20" s="1"/>
  <c r="E92" i="20"/>
  <c r="G92" i="20" s="1"/>
  <c r="E91" i="20"/>
  <c r="G91" i="20" s="1"/>
  <c r="E90" i="20"/>
  <c r="G90" i="20" s="1"/>
  <c r="E89" i="20"/>
  <c r="G89" i="20" s="1"/>
  <c r="E88" i="20"/>
  <c r="G88" i="20" s="1"/>
  <c r="E87" i="20"/>
  <c r="G87" i="20" s="1"/>
  <c r="E86" i="20"/>
  <c r="G86" i="20" s="1"/>
  <c r="E85" i="20"/>
  <c r="G85" i="20" s="1"/>
  <c r="E84" i="20"/>
  <c r="G84" i="20" s="1"/>
  <c r="E83" i="20"/>
  <c r="G83" i="20" s="1"/>
  <c r="E82" i="20"/>
  <c r="G82" i="20" s="1"/>
  <c r="E81" i="20"/>
  <c r="G81" i="20" s="1"/>
  <c r="E80" i="20"/>
  <c r="G80" i="20" s="1"/>
  <c r="E79" i="20"/>
  <c r="G79" i="20" s="1"/>
  <c r="E78" i="20"/>
  <c r="G78" i="20" s="1"/>
  <c r="E77" i="20"/>
  <c r="G77" i="20" s="1"/>
  <c r="E76" i="20"/>
  <c r="G76" i="20" s="1"/>
  <c r="E75" i="20"/>
  <c r="G75" i="20" s="1"/>
  <c r="E74" i="20"/>
  <c r="G74" i="20" s="1"/>
  <c r="E73" i="20"/>
  <c r="G73" i="20" s="1"/>
  <c r="E72" i="20"/>
  <c r="G72" i="20" s="1"/>
  <c r="E71" i="20"/>
  <c r="G71" i="20" s="1"/>
  <c r="E70" i="20"/>
  <c r="G70" i="20" s="1"/>
  <c r="E69" i="20"/>
  <c r="G69" i="20" s="1"/>
  <c r="E68" i="20"/>
  <c r="G68" i="20" s="1"/>
  <c r="E67" i="20"/>
  <c r="G67" i="20" s="1"/>
  <c r="E66" i="20"/>
  <c r="G66" i="20" s="1"/>
  <c r="E65" i="20"/>
  <c r="G65" i="20" s="1"/>
  <c r="E64" i="20"/>
  <c r="G64" i="20" s="1"/>
  <c r="E63" i="20"/>
  <c r="G63" i="20" s="1"/>
  <c r="E62" i="20"/>
  <c r="G62" i="20" s="1"/>
  <c r="E61" i="20"/>
  <c r="G61" i="20" s="1"/>
  <c r="E60" i="20"/>
  <c r="G60" i="20" s="1"/>
  <c r="E59" i="20"/>
  <c r="G59" i="20" s="1"/>
  <c r="E58" i="20"/>
  <c r="G58" i="20" s="1"/>
  <c r="E57" i="20"/>
  <c r="G57" i="20" s="1"/>
  <c r="E56" i="20"/>
  <c r="G56" i="20" s="1"/>
  <c r="E55" i="20"/>
  <c r="G55" i="20" s="1"/>
  <c r="E54" i="20"/>
  <c r="G54" i="20" s="1"/>
  <c r="E53" i="20"/>
  <c r="G53" i="20" s="1"/>
  <c r="E52" i="20"/>
  <c r="G52" i="20" s="1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E45" i="20"/>
  <c r="G45" i="20" s="1"/>
  <c r="L47" i="14" s="1"/>
  <c r="E44" i="20"/>
  <c r="G44" i="20" s="1"/>
  <c r="E43" i="20"/>
  <c r="G43" i="20" s="1"/>
  <c r="E42" i="20"/>
  <c r="G42" i="20" s="1"/>
  <c r="L44" i="14" s="1"/>
  <c r="E41" i="20"/>
  <c r="G41" i="20" s="1"/>
  <c r="E40" i="20"/>
  <c r="G40" i="20" s="1"/>
  <c r="E39" i="20"/>
  <c r="G39" i="20" s="1"/>
  <c r="E38" i="20"/>
  <c r="G38" i="20" s="1"/>
  <c r="E37" i="20"/>
  <c r="G37" i="20" s="1"/>
  <c r="E36" i="20"/>
  <c r="G36" i="20" s="1"/>
  <c r="E35" i="20"/>
  <c r="G35" i="20" s="1"/>
  <c r="L37" i="14" s="1"/>
  <c r="E34" i="20"/>
  <c r="G34" i="20" s="1"/>
  <c r="E33" i="20"/>
  <c r="G33" i="20" s="1"/>
  <c r="E32" i="20"/>
  <c r="G32" i="20" s="1"/>
  <c r="E31" i="20"/>
  <c r="G31" i="20" s="1"/>
  <c r="E30" i="20"/>
  <c r="G30" i="20" s="1"/>
  <c r="E29" i="20"/>
  <c r="G29" i="20" s="1"/>
  <c r="L31" i="14" s="1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L24" i="14" s="1"/>
  <c r="E21" i="20"/>
  <c r="G21" i="20" s="1"/>
  <c r="E20" i="20"/>
  <c r="G20" i="20" s="1"/>
  <c r="E19" i="20"/>
  <c r="G19" i="20" s="1"/>
  <c r="E18" i="20"/>
  <c r="G18" i="20" s="1"/>
  <c r="E17" i="20"/>
  <c r="G17" i="20" s="1"/>
  <c r="E16" i="20"/>
  <c r="G16" i="20" s="1"/>
  <c r="E15" i="20"/>
  <c r="G15" i="20" s="1"/>
  <c r="L17" i="14" s="1"/>
  <c r="E14" i="20"/>
  <c r="G14" i="20" s="1"/>
  <c r="L16" i="14" s="1"/>
  <c r="E13" i="20"/>
  <c r="G13" i="20" s="1"/>
  <c r="E12" i="20"/>
  <c r="G12" i="20" s="1"/>
  <c r="E11" i="20"/>
  <c r="G11" i="20" s="1"/>
  <c r="E10" i="20"/>
  <c r="G10" i="20" s="1"/>
  <c r="E9" i="20"/>
  <c r="G9" i="20" s="1"/>
  <c r="E8" i="20"/>
  <c r="G8" i="20" s="1"/>
  <c r="E7" i="20"/>
  <c r="G7" i="20" s="1"/>
  <c r="L9" i="14" s="1"/>
  <c r="E341" i="19"/>
  <c r="G341" i="19" s="1"/>
  <c r="K343" i="14" s="1"/>
  <c r="E340" i="19"/>
  <c r="G340" i="19" s="1"/>
  <c r="K342" i="14" s="1"/>
  <c r="E339" i="19"/>
  <c r="G339" i="19" s="1"/>
  <c r="K341" i="14" s="1"/>
  <c r="E338" i="19"/>
  <c r="G338" i="19" s="1"/>
  <c r="K340" i="14" s="1"/>
  <c r="E337" i="19"/>
  <c r="G337" i="19" s="1"/>
  <c r="K339" i="14" s="1"/>
  <c r="E336" i="19"/>
  <c r="G336" i="19" s="1"/>
  <c r="K338" i="14" s="1"/>
  <c r="E335" i="19"/>
  <c r="G335" i="19" s="1"/>
  <c r="K337" i="14" s="1"/>
  <c r="E334" i="19"/>
  <c r="G334" i="19" s="1"/>
  <c r="K336" i="14" s="1"/>
  <c r="E333" i="19"/>
  <c r="G333" i="19" s="1"/>
  <c r="K335" i="14" s="1"/>
  <c r="E332" i="19"/>
  <c r="G332" i="19" s="1"/>
  <c r="K334" i="14" s="1"/>
  <c r="E331" i="19"/>
  <c r="G331" i="19" s="1"/>
  <c r="K333" i="14" s="1"/>
  <c r="E330" i="19"/>
  <c r="G330" i="19" s="1"/>
  <c r="K332" i="14" s="1"/>
  <c r="E329" i="19"/>
  <c r="G329" i="19" s="1"/>
  <c r="K331" i="14" s="1"/>
  <c r="E328" i="19"/>
  <c r="G328" i="19" s="1"/>
  <c r="K330" i="14" s="1"/>
  <c r="E327" i="19"/>
  <c r="G327" i="19" s="1"/>
  <c r="K329" i="14" s="1"/>
  <c r="E326" i="19"/>
  <c r="G326" i="19" s="1"/>
  <c r="K328" i="14" s="1"/>
  <c r="E325" i="19"/>
  <c r="G325" i="19" s="1"/>
  <c r="K327" i="14" s="1"/>
  <c r="E324" i="19"/>
  <c r="G324" i="19" s="1"/>
  <c r="K326" i="14" s="1"/>
  <c r="E323" i="19"/>
  <c r="G323" i="19" s="1"/>
  <c r="K325" i="14" s="1"/>
  <c r="E322" i="19"/>
  <c r="G322" i="19" s="1"/>
  <c r="K324" i="14" s="1"/>
  <c r="E321" i="19"/>
  <c r="G321" i="19" s="1"/>
  <c r="K323" i="14" s="1"/>
  <c r="E320" i="19"/>
  <c r="G320" i="19" s="1"/>
  <c r="K322" i="14" s="1"/>
  <c r="E319" i="19"/>
  <c r="G319" i="19" s="1"/>
  <c r="K321" i="14" s="1"/>
  <c r="E318" i="19"/>
  <c r="G318" i="19" s="1"/>
  <c r="K320" i="14" s="1"/>
  <c r="E317" i="19"/>
  <c r="G317" i="19" s="1"/>
  <c r="K319" i="14" s="1"/>
  <c r="G316" i="19"/>
  <c r="K318" i="14" s="1"/>
  <c r="E316" i="19"/>
  <c r="E315" i="19"/>
  <c r="G315" i="19" s="1"/>
  <c r="K317" i="14" s="1"/>
  <c r="E314" i="19"/>
  <c r="G314" i="19" s="1"/>
  <c r="K316" i="14" s="1"/>
  <c r="E313" i="19"/>
  <c r="G313" i="19" s="1"/>
  <c r="K315" i="14" s="1"/>
  <c r="E312" i="19"/>
  <c r="G312" i="19" s="1"/>
  <c r="K314" i="14" s="1"/>
  <c r="E311" i="19"/>
  <c r="G311" i="19" s="1"/>
  <c r="K313" i="14" s="1"/>
  <c r="E310" i="19"/>
  <c r="G310" i="19" s="1"/>
  <c r="K312" i="14" s="1"/>
  <c r="E309" i="19"/>
  <c r="G309" i="19" s="1"/>
  <c r="K311" i="14" s="1"/>
  <c r="E308" i="19"/>
  <c r="G308" i="19" s="1"/>
  <c r="K310" i="14" s="1"/>
  <c r="E307" i="19"/>
  <c r="G307" i="19" s="1"/>
  <c r="K309" i="14" s="1"/>
  <c r="E306" i="19"/>
  <c r="G306" i="19" s="1"/>
  <c r="K308" i="14" s="1"/>
  <c r="E305" i="19"/>
  <c r="G305" i="19" s="1"/>
  <c r="K307" i="14" s="1"/>
  <c r="E304" i="19"/>
  <c r="G304" i="19" s="1"/>
  <c r="K306" i="14" s="1"/>
  <c r="E303" i="19"/>
  <c r="G303" i="19" s="1"/>
  <c r="K305" i="14" s="1"/>
  <c r="E302" i="19"/>
  <c r="G302" i="19" s="1"/>
  <c r="K304" i="14" s="1"/>
  <c r="E301" i="19"/>
  <c r="G301" i="19" s="1"/>
  <c r="K303" i="14" s="1"/>
  <c r="E300" i="19"/>
  <c r="G300" i="19" s="1"/>
  <c r="K302" i="14" s="1"/>
  <c r="E299" i="19"/>
  <c r="G299" i="19" s="1"/>
  <c r="K301" i="14" s="1"/>
  <c r="E298" i="19"/>
  <c r="G298" i="19" s="1"/>
  <c r="K300" i="14" s="1"/>
  <c r="E297" i="19"/>
  <c r="G297" i="19" s="1"/>
  <c r="K299" i="14" s="1"/>
  <c r="E296" i="19"/>
  <c r="G296" i="19" s="1"/>
  <c r="K298" i="14" s="1"/>
  <c r="E295" i="19"/>
  <c r="G295" i="19" s="1"/>
  <c r="K297" i="14" s="1"/>
  <c r="E294" i="19"/>
  <c r="G294" i="19" s="1"/>
  <c r="K296" i="14" s="1"/>
  <c r="E293" i="19"/>
  <c r="G293" i="19" s="1"/>
  <c r="K295" i="14" s="1"/>
  <c r="E292" i="19"/>
  <c r="G292" i="19" s="1"/>
  <c r="K294" i="14" s="1"/>
  <c r="E291" i="19"/>
  <c r="G291" i="19" s="1"/>
  <c r="K293" i="14" s="1"/>
  <c r="E290" i="19"/>
  <c r="G290" i="19" s="1"/>
  <c r="K292" i="14" s="1"/>
  <c r="E289" i="19"/>
  <c r="G289" i="19" s="1"/>
  <c r="K291" i="14" s="1"/>
  <c r="E288" i="19"/>
  <c r="G288" i="19" s="1"/>
  <c r="K290" i="14" s="1"/>
  <c r="E287" i="19"/>
  <c r="G287" i="19" s="1"/>
  <c r="K289" i="14" s="1"/>
  <c r="E286" i="19"/>
  <c r="G286" i="19" s="1"/>
  <c r="K288" i="14" s="1"/>
  <c r="E285" i="19"/>
  <c r="G285" i="19" s="1"/>
  <c r="K287" i="14" s="1"/>
  <c r="G284" i="19"/>
  <c r="K286" i="14" s="1"/>
  <c r="E284" i="19"/>
  <c r="E283" i="19"/>
  <c r="G283" i="19" s="1"/>
  <c r="K285" i="14" s="1"/>
  <c r="E282" i="19"/>
  <c r="G282" i="19" s="1"/>
  <c r="K284" i="14" s="1"/>
  <c r="E281" i="19"/>
  <c r="G281" i="19" s="1"/>
  <c r="K283" i="14" s="1"/>
  <c r="E280" i="19"/>
  <c r="G280" i="19" s="1"/>
  <c r="K282" i="14" s="1"/>
  <c r="E279" i="19"/>
  <c r="G279" i="19" s="1"/>
  <c r="K281" i="14" s="1"/>
  <c r="E278" i="19"/>
  <c r="G278" i="19" s="1"/>
  <c r="K280" i="14" s="1"/>
  <c r="E277" i="19"/>
  <c r="G277" i="19" s="1"/>
  <c r="K279" i="14" s="1"/>
  <c r="E276" i="19"/>
  <c r="G276" i="19" s="1"/>
  <c r="K278" i="14" s="1"/>
  <c r="E275" i="19"/>
  <c r="G275" i="19" s="1"/>
  <c r="K277" i="14" s="1"/>
  <c r="E274" i="19"/>
  <c r="G274" i="19" s="1"/>
  <c r="K276" i="14" s="1"/>
  <c r="E273" i="19"/>
  <c r="G273" i="19" s="1"/>
  <c r="K275" i="14" s="1"/>
  <c r="E272" i="19"/>
  <c r="G272" i="19" s="1"/>
  <c r="K274" i="14" s="1"/>
  <c r="E271" i="19"/>
  <c r="G271" i="19" s="1"/>
  <c r="K273" i="14" s="1"/>
  <c r="E270" i="19"/>
  <c r="G270" i="19" s="1"/>
  <c r="K272" i="14" s="1"/>
  <c r="E269" i="19"/>
  <c r="G269" i="19" s="1"/>
  <c r="K271" i="14" s="1"/>
  <c r="E268" i="19"/>
  <c r="G268" i="19" s="1"/>
  <c r="K270" i="14" s="1"/>
  <c r="E267" i="19"/>
  <c r="G267" i="19" s="1"/>
  <c r="K269" i="14" s="1"/>
  <c r="E266" i="19"/>
  <c r="G266" i="19" s="1"/>
  <c r="K268" i="14" s="1"/>
  <c r="E265" i="19"/>
  <c r="G265" i="19" s="1"/>
  <c r="K267" i="14" s="1"/>
  <c r="E264" i="19"/>
  <c r="G264" i="19" s="1"/>
  <c r="K266" i="14" s="1"/>
  <c r="E263" i="19"/>
  <c r="G263" i="19" s="1"/>
  <c r="K265" i="14" s="1"/>
  <c r="E262" i="19"/>
  <c r="G262" i="19" s="1"/>
  <c r="K264" i="14" s="1"/>
  <c r="E261" i="19"/>
  <c r="G261" i="19" s="1"/>
  <c r="K263" i="14" s="1"/>
  <c r="E260" i="19"/>
  <c r="G260" i="19" s="1"/>
  <c r="K262" i="14" s="1"/>
  <c r="E259" i="19"/>
  <c r="G259" i="19" s="1"/>
  <c r="K261" i="14" s="1"/>
  <c r="E258" i="19"/>
  <c r="G258" i="19" s="1"/>
  <c r="K260" i="14" s="1"/>
  <c r="E257" i="19"/>
  <c r="G257" i="19" s="1"/>
  <c r="K259" i="14" s="1"/>
  <c r="E256" i="19"/>
  <c r="G256" i="19" s="1"/>
  <c r="K258" i="14" s="1"/>
  <c r="E255" i="19"/>
  <c r="G255" i="19" s="1"/>
  <c r="K257" i="14" s="1"/>
  <c r="E254" i="19"/>
  <c r="G254" i="19" s="1"/>
  <c r="K256" i="14" s="1"/>
  <c r="E253" i="19"/>
  <c r="G253" i="19" s="1"/>
  <c r="K255" i="14" s="1"/>
  <c r="E252" i="19"/>
  <c r="G252" i="19" s="1"/>
  <c r="K254" i="14" s="1"/>
  <c r="E251" i="19"/>
  <c r="G251" i="19" s="1"/>
  <c r="E250" i="19"/>
  <c r="G250" i="19" s="1"/>
  <c r="K252" i="14" s="1"/>
  <c r="E249" i="19"/>
  <c r="G249" i="19" s="1"/>
  <c r="K251" i="14" s="1"/>
  <c r="E248" i="19"/>
  <c r="G248" i="19" s="1"/>
  <c r="K250" i="14" s="1"/>
  <c r="E247" i="19"/>
  <c r="G247" i="19" s="1"/>
  <c r="K249" i="14" s="1"/>
  <c r="E246" i="19"/>
  <c r="G246" i="19" s="1"/>
  <c r="K248" i="14" s="1"/>
  <c r="E245" i="19"/>
  <c r="G245" i="19" s="1"/>
  <c r="K247" i="14" s="1"/>
  <c r="E244" i="19"/>
  <c r="G244" i="19" s="1"/>
  <c r="K246" i="14" s="1"/>
  <c r="E243" i="19"/>
  <c r="G243" i="19" s="1"/>
  <c r="K245" i="14" s="1"/>
  <c r="E242" i="19"/>
  <c r="G242" i="19" s="1"/>
  <c r="K244" i="14" s="1"/>
  <c r="G241" i="19"/>
  <c r="K243" i="14" s="1"/>
  <c r="E241" i="19"/>
  <c r="E240" i="19"/>
  <c r="G240" i="19" s="1"/>
  <c r="K242" i="14" s="1"/>
  <c r="E239" i="19"/>
  <c r="G239" i="19" s="1"/>
  <c r="K241" i="14" s="1"/>
  <c r="E238" i="19"/>
  <c r="G238" i="19" s="1"/>
  <c r="K240" i="14" s="1"/>
  <c r="E237" i="19"/>
  <c r="G237" i="19" s="1"/>
  <c r="K239" i="14" s="1"/>
  <c r="E236" i="19"/>
  <c r="G236" i="19" s="1"/>
  <c r="K238" i="14" s="1"/>
  <c r="E235" i="19"/>
  <c r="G235" i="19" s="1"/>
  <c r="K237" i="14" s="1"/>
  <c r="E234" i="19"/>
  <c r="G234" i="19" s="1"/>
  <c r="K236" i="14" s="1"/>
  <c r="E233" i="19"/>
  <c r="G233" i="19" s="1"/>
  <c r="K235" i="14" s="1"/>
  <c r="E232" i="19"/>
  <c r="G232" i="19" s="1"/>
  <c r="K234" i="14" s="1"/>
  <c r="E231" i="19"/>
  <c r="G231" i="19" s="1"/>
  <c r="K233" i="14" s="1"/>
  <c r="E230" i="19"/>
  <c r="G230" i="19" s="1"/>
  <c r="K232" i="14" s="1"/>
  <c r="E229" i="19"/>
  <c r="G229" i="19" s="1"/>
  <c r="K231" i="14" s="1"/>
  <c r="E228" i="19"/>
  <c r="G228" i="19" s="1"/>
  <c r="K230" i="14" s="1"/>
  <c r="E227" i="19"/>
  <c r="G227" i="19" s="1"/>
  <c r="K229" i="14" s="1"/>
  <c r="E226" i="19"/>
  <c r="G226" i="19" s="1"/>
  <c r="K228" i="14" s="1"/>
  <c r="E225" i="19"/>
  <c r="G225" i="19" s="1"/>
  <c r="K227" i="14" s="1"/>
  <c r="E224" i="19"/>
  <c r="G224" i="19" s="1"/>
  <c r="K226" i="14" s="1"/>
  <c r="E223" i="19"/>
  <c r="G223" i="19" s="1"/>
  <c r="K225" i="14" s="1"/>
  <c r="E222" i="19"/>
  <c r="G222" i="19" s="1"/>
  <c r="K224" i="14" s="1"/>
  <c r="E221" i="19"/>
  <c r="G221" i="19" s="1"/>
  <c r="K223" i="14" s="1"/>
  <c r="E220" i="19"/>
  <c r="G220" i="19" s="1"/>
  <c r="K222" i="14" s="1"/>
  <c r="E219" i="19"/>
  <c r="G219" i="19" s="1"/>
  <c r="K221" i="14" s="1"/>
  <c r="E218" i="19"/>
  <c r="G218" i="19" s="1"/>
  <c r="K220" i="14" s="1"/>
  <c r="E217" i="19"/>
  <c r="G217" i="19" s="1"/>
  <c r="K219" i="14" s="1"/>
  <c r="E216" i="19"/>
  <c r="G216" i="19" s="1"/>
  <c r="K218" i="14" s="1"/>
  <c r="E215" i="19"/>
  <c r="G215" i="19" s="1"/>
  <c r="K217" i="14" s="1"/>
  <c r="E214" i="19"/>
  <c r="G214" i="19" s="1"/>
  <c r="K216" i="14" s="1"/>
  <c r="E213" i="19"/>
  <c r="G213" i="19" s="1"/>
  <c r="K215" i="14" s="1"/>
  <c r="E212" i="19"/>
  <c r="G212" i="19" s="1"/>
  <c r="K214" i="14" s="1"/>
  <c r="E211" i="19"/>
  <c r="G211" i="19" s="1"/>
  <c r="K213" i="14" s="1"/>
  <c r="E210" i="19"/>
  <c r="G210" i="19" s="1"/>
  <c r="K212" i="14" s="1"/>
  <c r="G209" i="19"/>
  <c r="K211" i="14" s="1"/>
  <c r="E209" i="19"/>
  <c r="E208" i="19"/>
  <c r="G208" i="19" s="1"/>
  <c r="K210" i="14" s="1"/>
  <c r="E207" i="19"/>
  <c r="G207" i="19" s="1"/>
  <c r="K209" i="14" s="1"/>
  <c r="E206" i="19"/>
  <c r="G206" i="19" s="1"/>
  <c r="K208" i="14" s="1"/>
  <c r="E205" i="19"/>
  <c r="G205" i="19" s="1"/>
  <c r="K207" i="14" s="1"/>
  <c r="E204" i="19"/>
  <c r="G204" i="19" s="1"/>
  <c r="K206" i="14" s="1"/>
  <c r="E203" i="19"/>
  <c r="G203" i="19" s="1"/>
  <c r="K205" i="14" s="1"/>
  <c r="E202" i="19"/>
  <c r="G202" i="19" s="1"/>
  <c r="K204" i="14" s="1"/>
  <c r="E201" i="19"/>
  <c r="G201" i="19" s="1"/>
  <c r="K203" i="14" s="1"/>
  <c r="E200" i="19"/>
  <c r="G200" i="19" s="1"/>
  <c r="K202" i="14" s="1"/>
  <c r="E199" i="19"/>
  <c r="G199" i="19" s="1"/>
  <c r="K201" i="14" s="1"/>
  <c r="E198" i="19"/>
  <c r="G198" i="19" s="1"/>
  <c r="K200" i="14" s="1"/>
  <c r="E197" i="19"/>
  <c r="G197" i="19" s="1"/>
  <c r="K199" i="14" s="1"/>
  <c r="E196" i="19"/>
  <c r="G196" i="19" s="1"/>
  <c r="K198" i="14" s="1"/>
  <c r="E195" i="19"/>
  <c r="G195" i="19" s="1"/>
  <c r="K197" i="14" s="1"/>
  <c r="E194" i="19"/>
  <c r="G194" i="19" s="1"/>
  <c r="K196" i="14" s="1"/>
  <c r="E193" i="19"/>
  <c r="G193" i="19" s="1"/>
  <c r="K195" i="14" s="1"/>
  <c r="E192" i="19"/>
  <c r="G192" i="19" s="1"/>
  <c r="K194" i="14" s="1"/>
  <c r="E191" i="19"/>
  <c r="G191" i="19" s="1"/>
  <c r="K193" i="14" s="1"/>
  <c r="E190" i="19"/>
  <c r="G190" i="19" s="1"/>
  <c r="K192" i="14" s="1"/>
  <c r="E189" i="19"/>
  <c r="G189" i="19" s="1"/>
  <c r="K191" i="14" s="1"/>
  <c r="E188" i="19"/>
  <c r="G188" i="19" s="1"/>
  <c r="K190" i="14" s="1"/>
  <c r="E187" i="19"/>
  <c r="G187" i="19" s="1"/>
  <c r="K189" i="14" s="1"/>
  <c r="E186" i="19"/>
  <c r="G186" i="19" s="1"/>
  <c r="K188" i="14" s="1"/>
  <c r="E185" i="19"/>
  <c r="G185" i="19" s="1"/>
  <c r="K187" i="14" s="1"/>
  <c r="E184" i="19"/>
  <c r="G184" i="19" s="1"/>
  <c r="K186" i="14" s="1"/>
  <c r="E183" i="19"/>
  <c r="G183" i="19" s="1"/>
  <c r="K185" i="14" s="1"/>
  <c r="E182" i="19"/>
  <c r="G182" i="19" s="1"/>
  <c r="K184" i="14" s="1"/>
  <c r="E181" i="19"/>
  <c r="G181" i="19" s="1"/>
  <c r="K183" i="14" s="1"/>
  <c r="E180" i="19"/>
  <c r="G180" i="19" s="1"/>
  <c r="K182" i="14" s="1"/>
  <c r="E179" i="19"/>
  <c r="G179" i="19" s="1"/>
  <c r="K181" i="14" s="1"/>
  <c r="E178" i="19"/>
  <c r="G178" i="19" s="1"/>
  <c r="K180" i="14" s="1"/>
  <c r="E177" i="19"/>
  <c r="G177" i="19" s="1"/>
  <c r="K179" i="14" s="1"/>
  <c r="E176" i="19"/>
  <c r="G176" i="19" s="1"/>
  <c r="K178" i="14" s="1"/>
  <c r="E175" i="19"/>
  <c r="G175" i="19" s="1"/>
  <c r="K177" i="14" s="1"/>
  <c r="E174" i="19"/>
  <c r="G174" i="19" s="1"/>
  <c r="K176" i="14" s="1"/>
  <c r="G173" i="19"/>
  <c r="K175" i="14" s="1"/>
  <c r="E173" i="19"/>
  <c r="E172" i="19"/>
  <c r="G172" i="19" s="1"/>
  <c r="K174" i="14" s="1"/>
  <c r="B172" i="19"/>
  <c r="E171" i="19"/>
  <c r="G171" i="19" s="1"/>
  <c r="K173" i="14" s="1"/>
  <c r="E170" i="19"/>
  <c r="G170" i="19" s="1"/>
  <c r="K172" i="14" s="1"/>
  <c r="E169" i="19"/>
  <c r="G169" i="19" s="1"/>
  <c r="K171" i="14" s="1"/>
  <c r="E168" i="19"/>
  <c r="G168" i="19" s="1"/>
  <c r="K170" i="14" s="1"/>
  <c r="E167" i="19"/>
  <c r="G167" i="19" s="1"/>
  <c r="K169" i="14" s="1"/>
  <c r="E166" i="19"/>
  <c r="G166" i="19" s="1"/>
  <c r="K168" i="14" s="1"/>
  <c r="E165" i="19"/>
  <c r="G165" i="19" s="1"/>
  <c r="K167" i="14" s="1"/>
  <c r="E164" i="19"/>
  <c r="G164" i="19" s="1"/>
  <c r="K166" i="14" s="1"/>
  <c r="E163" i="19"/>
  <c r="G163" i="19" s="1"/>
  <c r="K165" i="14" s="1"/>
  <c r="E162" i="19"/>
  <c r="G162" i="19" s="1"/>
  <c r="K164" i="14" s="1"/>
  <c r="E161" i="19"/>
  <c r="G161" i="19" s="1"/>
  <c r="K163" i="14" s="1"/>
  <c r="E160" i="19"/>
  <c r="G160" i="19" s="1"/>
  <c r="K162" i="14" s="1"/>
  <c r="E159" i="19"/>
  <c r="G159" i="19" s="1"/>
  <c r="K161" i="14" s="1"/>
  <c r="E158" i="19"/>
  <c r="G158" i="19" s="1"/>
  <c r="K160" i="14" s="1"/>
  <c r="E157" i="19"/>
  <c r="G157" i="19" s="1"/>
  <c r="K159" i="14" s="1"/>
  <c r="E156" i="19"/>
  <c r="G156" i="19" s="1"/>
  <c r="K158" i="14" s="1"/>
  <c r="E155" i="19"/>
  <c r="G155" i="19" s="1"/>
  <c r="K157" i="14" s="1"/>
  <c r="E154" i="19"/>
  <c r="G154" i="19" s="1"/>
  <c r="K156" i="14" s="1"/>
  <c r="G153" i="19"/>
  <c r="K155" i="14" s="1"/>
  <c r="E153" i="19"/>
  <c r="E152" i="19"/>
  <c r="G152" i="19" s="1"/>
  <c r="K154" i="14" s="1"/>
  <c r="E151" i="19"/>
  <c r="G151" i="19" s="1"/>
  <c r="K153" i="14" s="1"/>
  <c r="E150" i="19"/>
  <c r="G150" i="19" s="1"/>
  <c r="K152" i="14" s="1"/>
  <c r="E149" i="19"/>
  <c r="G149" i="19" s="1"/>
  <c r="K151" i="14" s="1"/>
  <c r="E148" i="19"/>
  <c r="G148" i="19" s="1"/>
  <c r="K150" i="14" s="1"/>
  <c r="E147" i="19"/>
  <c r="G147" i="19" s="1"/>
  <c r="K149" i="14" s="1"/>
  <c r="E146" i="19"/>
  <c r="G146" i="19" s="1"/>
  <c r="K148" i="14" s="1"/>
  <c r="E145" i="19"/>
  <c r="G145" i="19" s="1"/>
  <c r="K147" i="14" s="1"/>
  <c r="E144" i="19"/>
  <c r="G144" i="19" s="1"/>
  <c r="K146" i="14" s="1"/>
  <c r="E143" i="19"/>
  <c r="G143" i="19" s="1"/>
  <c r="K145" i="14" s="1"/>
  <c r="E142" i="19"/>
  <c r="G142" i="19" s="1"/>
  <c r="K144" i="14" s="1"/>
  <c r="E141" i="19"/>
  <c r="G141" i="19" s="1"/>
  <c r="K143" i="14" s="1"/>
  <c r="E140" i="19"/>
  <c r="G140" i="19" s="1"/>
  <c r="K142" i="14" s="1"/>
  <c r="E139" i="19"/>
  <c r="G139" i="19" s="1"/>
  <c r="K141" i="14" s="1"/>
  <c r="E138" i="19"/>
  <c r="G138" i="19" s="1"/>
  <c r="K140" i="14" s="1"/>
  <c r="E137" i="19"/>
  <c r="G137" i="19" s="1"/>
  <c r="K139" i="14" s="1"/>
  <c r="E136" i="19"/>
  <c r="G136" i="19" s="1"/>
  <c r="K138" i="14" s="1"/>
  <c r="E135" i="19"/>
  <c r="G135" i="19" s="1"/>
  <c r="K137" i="14" s="1"/>
  <c r="E134" i="19"/>
  <c r="G134" i="19" s="1"/>
  <c r="K136" i="14" s="1"/>
  <c r="E133" i="19"/>
  <c r="G133" i="19" s="1"/>
  <c r="K135" i="14" s="1"/>
  <c r="E132" i="19"/>
  <c r="G132" i="19" s="1"/>
  <c r="K134" i="14" s="1"/>
  <c r="E131" i="19"/>
  <c r="G131" i="19" s="1"/>
  <c r="K133" i="14" s="1"/>
  <c r="E130" i="19"/>
  <c r="G130" i="19" s="1"/>
  <c r="K132" i="14" s="1"/>
  <c r="E129" i="19"/>
  <c r="G129" i="19" s="1"/>
  <c r="K131" i="14" s="1"/>
  <c r="E128" i="19"/>
  <c r="G128" i="19" s="1"/>
  <c r="K130" i="14" s="1"/>
  <c r="E127" i="19"/>
  <c r="G127" i="19" s="1"/>
  <c r="K129" i="14" s="1"/>
  <c r="E126" i="19"/>
  <c r="G126" i="19" s="1"/>
  <c r="K128" i="14" s="1"/>
  <c r="E125" i="19"/>
  <c r="G125" i="19" s="1"/>
  <c r="K127" i="14" s="1"/>
  <c r="E124" i="19"/>
  <c r="G124" i="19" s="1"/>
  <c r="K126" i="14" s="1"/>
  <c r="E123" i="19"/>
  <c r="G123" i="19" s="1"/>
  <c r="K125" i="14" s="1"/>
  <c r="E122" i="19"/>
  <c r="G122" i="19" s="1"/>
  <c r="K124" i="14" s="1"/>
  <c r="G121" i="19"/>
  <c r="K123" i="14" s="1"/>
  <c r="E121" i="19"/>
  <c r="E120" i="19"/>
  <c r="G120" i="19" s="1"/>
  <c r="K122" i="14" s="1"/>
  <c r="E119" i="19"/>
  <c r="G119" i="19" s="1"/>
  <c r="K121" i="14" s="1"/>
  <c r="E118" i="19"/>
  <c r="G118" i="19" s="1"/>
  <c r="K120" i="14" s="1"/>
  <c r="E117" i="19"/>
  <c r="G117" i="19" s="1"/>
  <c r="K119" i="14" s="1"/>
  <c r="E116" i="19"/>
  <c r="G116" i="19" s="1"/>
  <c r="K118" i="14" s="1"/>
  <c r="E115" i="19"/>
  <c r="G115" i="19" s="1"/>
  <c r="K117" i="14" s="1"/>
  <c r="E114" i="19"/>
  <c r="G114" i="19" s="1"/>
  <c r="K116" i="14" s="1"/>
  <c r="E113" i="19"/>
  <c r="G113" i="19" s="1"/>
  <c r="K115" i="14" s="1"/>
  <c r="E112" i="19"/>
  <c r="G112" i="19" s="1"/>
  <c r="K114" i="14" s="1"/>
  <c r="E111" i="19"/>
  <c r="G111" i="19" s="1"/>
  <c r="K113" i="14" s="1"/>
  <c r="G110" i="19"/>
  <c r="K112" i="14" s="1"/>
  <c r="E110" i="19"/>
  <c r="E109" i="19"/>
  <c r="G109" i="19" s="1"/>
  <c r="K111" i="14" s="1"/>
  <c r="E108" i="19"/>
  <c r="G108" i="19" s="1"/>
  <c r="K110" i="14" s="1"/>
  <c r="E107" i="19"/>
  <c r="G107" i="19" s="1"/>
  <c r="K109" i="14" s="1"/>
  <c r="E106" i="19"/>
  <c r="G106" i="19" s="1"/>
  <c r="K108" i="14" s="1"/>
  <c r="E105" i="19"/>
  <c r="G105" i="19" s="1"/>
  <c r="K107" i="14" s="1"/>
  <c r="E104" i="19"/>
  <c r="G104" i="19" s="1"/>
  <c r="K106" i="14" s="1"/>
  <c r="E103" i="19"/>
  <c r="G103" i="19" s="1"/>
  <c r="K105" i="14" s="1"/>
  <c r="E102" i="19"/>
  <c r="G102" i="19" s="1"/>
  <c r="K104" i="14" s="1"/>
  <c r="E101" i="19"/>
  <c r="G101" i="19" s="1"/>
  <c r="K103" i="14" s="1"/>
  <c r="E100" i="19"/>
  <c r="G100" i="19" s="1"/>
  <c r="K102" i="14" s="1"/>
  <c r="E99" i="19"/>
  <c r="G99" i="19" s="1"/>
  <c r="K101" i="14" s="1"/>
  <c r="E98" i="19"/>
  <c r="G98" i="19" s="1"/>
  <c r="K100" i="14" s="1"/>
  <c r="E97" i="19"/>
  <c r="G97" i="19" s="1"/>
  <c r="K99" i="14" s="1"/>
  <c r="E96" i="19"/>
  <c r="G96" i="19" s="1"/>
  <c r="K98" i="14" s="1"/>
  <c r="E95" i="19"/>
  <c r="G95" i="19" s="1"/>
  <c r="K97" i="14" s="1"/>
  <c r="E94" i="19"/>
  <c r="G94" i="19" s="1"/>
  <c r="K96" i="14" s="1"/>
  <c r="E93" i="19"/>
  <c r="G93" i="19" s="1"/>
  <c r="K95" i="14" s="1"/>
  <c r="E92" i="19"/>
  <c r="G92" i="19" s="1"/>
  <c r="K94" i="14" s="1"/>
  <c r="E91" i="19"/>
  <c r="G91" i="19" s="1"/>
  <c r="K93" i="14" s="1"/>
  <c r="E90" i="19"/>
  <c r="G90" i="19" s="1"/>
  <c r="K92" i="14" s="1"/>
  <c r="E89" i="19"/>
  <c r="G89" i="19" s="1"/>
  <c r="K91" i="14" s="1"/>
  <c r="E88" i="19"/>
  <c r="G88" i="19" s="1"/>
  <c r="K90" i="14" s="1"/>
  <c r="E87" i="19"/>
  <c r="G87" i="19" s="1"/>
  <c r="K89" i="14" s="1"/>
  <c r="E86" i="19"/>
  <c r="G86" i="19" s="1"/>
  <c r="K88" i="14" s="1"/>
  <c r="E85" i="19"/>
  <c r="G85" i="19" s="1"/>
  <c r="K87" i="14" s="1"/>
  <c r="E84" i="19"/>
  <c r="G84" i="19" s="1"/>
  <c r="K86" i="14" s="1"/>
  <c r="E83" i="19"/>
  <c r="G83" i="19" s="1"/>
  <c r="K85" i="14" s="1"/>
  <c r="E82" i="19"/>
  <c r="G82" i="19" s="1"/>
  <c r="K84" i="14" s="1"/>
  <c r="E81" i="19"/>
  <c r="G81" i="19" s="1"/>
  <c r="K83" i="14" s="1"/>
  <c r="E80" i="19"/>
  <c r="G80" i="19" s="1"/>
  <c r="K82" i="14" s="1"/>
  <c r="E79" i="19"/>
  <c r="G79" i="19" s="1"/>
  <c r="K81" i="14" s="1"/>
  <c r="E78" i="19"/>
  <c r="G78" i="19" s="1"/>
  <c r="K80" i="14" s="1"/>
  <c r="E77" i="19"/>
  <c r="G77" i="19" s="1"/>
  <c r="K79" i="14" s="1"/>
  <c r="E76" i="19"/>
  <c r="G76" i="19" s="1"/>
  <c r="K78" i="14" s="1"/>
  <c r="E75" i="19"/>
  <c r="G75" i="19" s="1"/>
  <c r="K77" i="14" s="1"/>
  <c r="E74" i="19"/>
  <c r="G74" i="19" s="1"/>
  <c r="K76" i="14" s="1"/>
  <c r="E73" i="19"/>
  <c r="G73" i="19" s="1"/>
  <c r="K75" i="14" s="1"/>
  <c r="E72" i="19"/>
  <c r="G72" i="19" s="1"/>
  <c r="K74" i="14" s="1"/>
  <c r="E71" i="19"/>
  <c r="G71" i="19" s="1"/>
  <c r="K73" i="14" s="1"/>
  <c r="E70" i="19"/>
  <c r="G70" i="19" s="1"/>
  <c r="K72" i="14" s="1"/>
  <c r="E69" i="19"/>
  <c r="G69" i="19" s="1"/>
  <c r="K71" i="14" s="1"/>
  <c r="E68" i="19"/>
  <c r="G68" i="19" s="1"/>
  <c r="K70" i="14" s="1"/>
  <c r="E67" i="19"/>
  <c r="G67" i="19" s="1"/>
  <c r="K69" i="14" s="1"/>
  <c r="G66" i="19"/>
  <c r="K68" i="14" s="1"/>
  <c r="E66" i="19"/>
  <c r="E65" i="19"/>
  <c r="G65" i="19" s="1"/>
  <c r="K67" i="14" s="1"/>
  <c r="E64" i="19"/>
  <c r="G64" i="19" s="1"/>
  <c r="K66" i="14" s="1"/>
  <c r="E63" i="19"/>
  <c r="G63" i="19" s="1"/>
  <c r="K65" i="14" s="1"/>
  <c r="E62" i="19"/>
  <c r="G62" i="19" s="1"/>
  <c r="K64" i="14" s="1"/>
  <c r="E61" i="19"/>
  <c r="G61" i="19" s="1"/>
  <c r="K63" i="14" s="1"/>
  <c r="E60" i="19"/>
  <c r="G60" i="19" s="1"/>
  <c r="K62" i="14" s="1"/>
  <c r="E59" i="19"/>
  <c r="G59" i="19" s="1"/>
  <c r="K61" i="14" s="1"/>
  <c r="E58" i="19"/>
  <c r="G58" i="19" s="1"/>
  <c r="K60" i="14" s="1"/>
  <c r="E57" i="19"/>
  <c r="G57" i="19" s="1"/>
  <c r="K59" i="14" s="1"/>
  <c r="E56" i="19"/>
  <c r="G56" i="19" s="1"/>
  <c r="K58" i="14" s="1"/>
  <c r="E55" i="19"/>
  <c r="G55" i="19" s="1"/>
  <c r="K57" i="14" s="1"/>
  <c r="E54" i="19"/>
  <c r="G54" i="19" s="1"/>
  <c r="K56" i="14" s="1"/>
  <c r="E53" i="19"/>
  <c r="G53" i="19" s="1"/>
  <c r="K55" i="14" s="1"/>
  <c r="E52" i="19"/>
  <c r="G52" i="19" s="1"/>
  <c r="K54" i="14" s="1"/>
  <c r="E51" i="19"/>
  <c r="G51" i="19" s="1"/>
  <c r="K53" i="14" s="1"/>
  <c r="E50" i="19"/>
  <c r="G50" i="19" s="1"/>
  <c r="K52" i="14" s="1"/>
  <c r="E49" i="19"/>
  <c r="G49" i="19" s="1"/>
  <c r="K51" i="14" s="1"/>
  <c r="E48" i="19"/>
  <c r="G48" i="19" s="1"/>
  <c r="K50" i="14" s="1"/>
  <c r="E47" i="19"/>
  <c r="G47" i="19" s="1"/>
  <c r="K49" i="14" s="1"/>
  <c r="E46" i="19"/>
  <c r="G46" i="19" s="1"/>
  <c r="K48" i="14" s="1"/>
  <c r="E45" i="19"/>
  <c r="G45" i="19" s="1"/>
  <c r="K47" i="14" s="1"/>
  <c r="E44" i="19"/>
  <c r="G44" i="19" s="1"/>
  <c r="K46" i="14" s="1"/>
  <c r="E43" i="19"/>
  <c r="G43" i="19" s="1"/>
  <c r="K45" i="14" s="1"/>
  <c r="E42" i="19"/>
  <c r="G42" i="19" s="1"/>
  <c r="K44" i="14" s="1"/>
  <c r="E41" i="19"/>
  <c r="G41" i="19" s="1"/>
  <c r="K43" i="14" s="1"/>
  <c r="E40" i="19"/>
  <c r="G40" i="19" s="1"/>
  <c r="K42" i="14" s="1"/>
  <c r="E39" i="19"/>
  <c r="G39" i="19" s="1"/>
  <c r="K41" i="14" s="1"/>
  <c r="E38" i="19"/>
  <c r="G38" i="19" s="1"/>
  <c r="K40" i="14" s="1"/>
  <c r="E37" i="19"/>
  <c r="G37" i="19" s="1"/>
  <c r="K39" i="14" s="1"/>
  <c r="E36" i="19"/>
  <c r="G36" i="19" s="1"/>
  <c r="E35" i="19"/>
  <c r="G35" i="19" s="1"/>
  <c r="K37" i="14" s="1"/>
  <c r="E34" i="19"/>
  <c r="G34" i="19" s="1"/>
  <c r="K36" i="14" s="1"/>
  <c r="E33" i="19"/>
  <c r="G33" i="19" s="1"/>
  <c r="K35" i="14" s="1"/>
  <c r="E32" i="19"/>
  <c r="G32" i="19" s="1"/>
  <c r="K34" i="14" s="1"/>
  <c r="E31" i="19"/>
  <c r="G31" i="19" s="1"/>
  <c r="K33" i="14" s="1"/>
  <c r="E30" i="19"/>
  <c r="G30" i="19" s="1"/>
  <c r="K32" i="14" s="1"/>
  <c r="E29" i="19"/>
  <c r="G29" i="19" s="1"/>
  <c r="K31" i="14" s="1"/>
  <c r="E28" i="19"/>
  <c r="G28" i="19" s="1"/>
  <c r="K30" i="14" s="1"/>
  <c r="E27" i="19"/>
  <c r="G27" i="19" s="1"/>
  <c r="K29" i="14" s="1"/>
  <c r="E26" i="19"/>
  <c r="G26" i="19" s="1"/>
  <c r="K28" i="14" s="1"/>
  <c r="E25" i="19"/>
  <c r="G25" i="19" s="1"/>
  <c r="K27" i="14" s="1"/>
  <c r="E24" i="19"/>
  <c r="G24" i="19" s="1"/>
  <c r="K26" i="14" s="1"/>
  <c r="E23" i="19"/>
  <c r="G23" i="19" s="1"/>
  <c r="K25" i="14" s="1"/>
  <c r="E22" i="19"/>
  <c r="G22" i="19" s="1"/>
  <c r="K24" i="14" s="1"/>
  <c r="E21" i="19"/>
  <c r="G21" i="19" s="1"/>
  <c r="K23" i="14" s="1"/>
  <c r="E20" i="19"/>
  <c r="G20" i="19" s="1"/>
  <c r="K22" i="14" s="1"/>
  <c r="E19" i="19"/>
  <c r="G19" i="19" s="1"/>
  <c r="K21" i="14" s="1"/>
  <c r="E18" i="19"/>
  <c r="G18" i="19" s="1"/>
  <c r="K20" i="14" s="1"/>
  <c r="E17" i="19"/>
  <c r="G17" i="19" s="1"/>
  <c r="K19" i="14" s="1"/>
  <c r="E16" i="19"/>
  <c r="G16" i="19" s="1"/>
  <c r="K18" i="14" s="1"/>
  <c r="E15" i="19"/>
  <c r="G15" i="19" s="1"/>
  <c r="K17" i="14" s="1"/>
  <c r="E14" i="19"/>
  <c r="G14" i="19" s="1"/>
  <c r="K16" i="14" s="1"/>
  <c r="E13" i="19"/>
  <c r="G13" i="19" s="1"/>
  <c r="K15" i="14" s="1"/>
  <c r="E12" i="19"/>
  <c r="G12" i="19" s="1"/>
  <c r="K14" i="14" s="1"/>
  <c r="G11" i="19"/>
  <c r="K13" i="14" s="1"/>
  <c r="E11" i="19"/>
  <c r="E10" i="19"/>
  <c r="G10" i="19" s="1"/>
  <c r="K12" i="14" s="1"/>
  <c r="E9" i="19"/>
  <c r="G9" i="19" s="1"/>
  <c r="K11" i="14" s="1"/>
  <c r="E8" i="19"/>
  <c r="G8" i="19" s="1"/>
  <c r="K10" i="14" s="1"/>
  <c r="E7" i="19"/>
  <c r="G7" i="19" s="1"/>
  <c r="K9" i="14" s="1"/>
  <c r="E341" i="18"/>
  <c r="G341" i="18" s="1"/>
  <c r="J343" i="14" s="1"/>
  <c r="E340" i="18"/>
  <c r="G340" i="18" s="1"/>
  <c r="J342" i="14" s="1"/>
  <c r="E339" i="18"/>
  <c r="G339" i="18" s="1"/>
  <c r="J341" i="14" s="1"/>
  <c r="E338" i="18"/>
  <c r="G338" i="18" s="1"/>
  <c r="J340" i="14" s="1"/>
  <c r="E337" i="18"/>
  <c r="G337" i="18" s="1"/>
  <c r="J339" i="14" s="1"/>
  <c r="E336" i="18"/>
  <c r="G336" i="18" s="1"/>
  <c r="J338" i="14" s="1"/>
  <c r="E335" i="18"/>
  <c r="G335" i="18" s="1"/>
  <c r="J337" i="14" s="1"/>
  <c r="G334" i="18"/>
  <c r="J336" i="14" s="1"/>
  <c r="E334" i="18"/>
  <c r="E333" i="18"/>
  <c r="G333" i="18" s="1"/>
  <c r="J335" i="14" s="1"/>
  <c r="E332" i="18"/>
  <c r="G332" i="18" s="1"/>
  <c r="J334" i="14" s="1"/>
  <c r="E331" i="18"/>
  <c r="G331" i="18" s="1"/>
  <c r="J333" i="14" s="1"/>
  <c r="E330" i="18"/>
  <c r="G330" i="18" s="1"/>
  <c r="J332" i="14" s="1"/>
  <c r="E329" i="18"/>
  <c r="G329" i="18" s="1"/>
  <c r="J331" i="14" s="1"/>
  <c r="E328" i="18"/>
  <c r="G328" i="18" s="1"/>
  <c r="J330" i="14" s="1"/>
  <c r="E327" i="18"/>
  <c r="G327" i="18" s="1"/>
  <c r="J329" i="14" s="1"/>
  <c r="E326" i="18"/>
  <c r="G326" i="18" s="1"/>
  <c r="J328" i="14" s="1"/>
  <c r="E325" i="18"/>
  <c r="G325" i="18" s="1"/>
  <c r="J327" i="14" s="1"/>
  <c r="E324" i="18"/>
  <c r="G324" i="18" s="1"/>
  <c r="J326" i="14" s="1"/>
  <c r="E323" i="18"/>
  <c r="G323" i="18" s="1"/>
  <c r="J325" i="14" s="1"/>
  <c r="E322" i="18"/>
  <c r="G322" i="18" s="1"/>
  <c r="J324" i="14" s="1"/>
  <c r="E321" i="18"/>
  <c r="G321" i="18" s="1"/>
  <c r="J323" i="14" s="1"/>
  <c r="E320" i="18"/>
  <c r="G320" i="18" s="1"/>
  <c r="J322" i="14" s="1"/>
  <c r="E319" i="18"/>
  <c r="G319" i="18" s="1"/>
  <c r="J321" i="14" s="1"/>
  <c r="E318" i="18"/>
  <c r="G318" i="18" s="1"/>
  <c r="J320" i="14" s="1"/>
  <c r="E317" i="18"/>
  <c r="G317" i="18" s="1"/>
  <c r="J319" i="14" s="1"/>
  <c r="E316" i="18"/>
  <c r="G316" i="18" s="1"/>
  <c r="J318" i="14" s="1"/>
  <c r="E315" i="18"/>
  <c r="G315" i="18" s="1"/>
  <c r="J317" i="14" s="1"/>
  <c r="E314" i="18"/>
  <c r="G314" i="18" s="1"/>
  <c r="J316" i="14" s="1"/>
  <c r="E313" i="18"/>
  <c r="G313" i="18" s="1"/>
  <c r="J315" i="14" s="1"/>
  <c r="E312" i="18"/>
  <c r="G312" i="18" s="1"/>
  <c r="J314" i="14" s="1"/>
  <c r="E311" i="18"/>
  <c r="G311" i="18" s="1"/>
  <c r="J313" i="14" s="1"/>
  <c r="E310" i="18"/>
  <c r="G310" i="18" s="1"/>
  <c r="J312" i="14" s="1"/>
  <c r="E309" i="18"/>
  <c r="G309" i="18" s="1"/>
  <c r="J311" i="14" s="1"/>
  <c r="E308" i="18"/>
  <c r="G308" i="18" s="1"/>
  <c r="J310" i="14" s="1"/>
  <c r="E307" i="18"/>
  <c r="G307" i="18" s="1"/>
  <c r="J309" i="14" s="1"/>
  <c r="E306" i="18"/>
  <c r="G306" i="18" s="1"/>
  <c r="J308" i="14" s="1"/>
  <c r="E305" i="18"/>
  <c r="G305" i="18" s="1"/>
  <c r="J307" i="14" s="1"/>
  <c r="E304" i="18"/>
  <c r="G304" i="18" s="1"/>
  <c r="J306" i="14" s="1"/>
  <c r="E303" i="18"/>
  <c r="G303" i="18" s="1"/>
  <c r="J305" i="14" s="1"/>
  <c r="E302" i="18"/>
  <c r="G302" i="18" s="1"/>
  <c r="J304" i="14" s="1"/>
  <c r="E301" i="18"/>
  <c r="G301" i="18" s="1"/>
  <c r="J303" i="14" s="1"/>
  <c r="E300" i="18"/>
  <c r="G300" i="18" s="1"/>
  <c r="J302" i="14" s="1"/>
  <c r="E299" i="18"/>
  <c r="G299" i="18" s="1"/>
  <c r="J301" i="14" s="1"/>
  <c r="E298" i="18"/>
  <c r="G298" i="18" s="1"/>
  <c r="J300" i="14" s="1"/>
  <c r="E297" i="18"/>
  <c r="G297" i="18" s="1"/>
  <c r="J299" i="14" s="1"/>
  <c r="E296" i="18"/>
  <c r="G296" i="18" s="1"/>
  <c r="J298" i="14" s="1"/>
  <c r="E295" i="18"/>
  <c r="G295" i="18" s="1"/>
  <c r="J297" i="14" s="1"/>
  <c r="E294" i="18"/>
  <c r="G294" i="18" s="1"/>
  <c r="J296" i="14" s="1"/>
  <c r="E293" i="18"/>
  <c r="G293" i="18" s="1"/>
  <c r="J295" i="14" s="1"/>
  <c r="E292" i="18"/>
  <c r="G292" i="18" s="1"/>
  <c r="J294" i="14" s="1"/>
  <c r="E291" i="18"/>
  <c r="G291" i="18" s="1"/>
  <c r="J293" i="14" s="1"/>
  <c r="E290" i="18"/>
  <c r="G290" i="18" s="1"/>
  <c r="J292" i="14" s="1"/>
  <c r="E289" i="18"/>
  <c r="G289" i="18" s="1"/>
  <c r="J291" i="14" s="1"/>
  <c r="E288" i="18"/>
  <c r="G288" i="18" s="1"/>
  <c r="J290" i="14" s="1"/>
  <c r="E287" i="18"/>
  <c r="G287" i="18" s="1"/>
  <c r="J289" i="14" s="1"/>
  <c r="E286" i="18"/>
  <c r="G286" i="18" s="1"/>
  <c r="J288" i="14" s="1"/>
  <c r="E285" i="18"/>
  <c r="G285" i="18" s="1"/>
  <c r="J287" i="14" s="1"/>
  <c r="E284" i="18"/>
  <c r="G284" i="18" s="1"/>
  <c r="J286" i="14" s="1"/>
  <c r="E283" i="18"/>
  <c r="G283" i="18" s="1"/>
  <c r="J285" i="14" s="1"/>
  <c r="E282" i="18"/>
  <c r="G282" i="18" s="1"/>
  <c r="J284" i="14" s="1"/>
  <c r="E281" i="18"/>
  <c r="G281" i="18" s="1"/>
  <c r="J283" i="14" s="1"/>
  <c r="E280" i="18"/>
  <c r="G280" i="18" s="1"/>
  <c r="J282" i="14" s="1"/>
  <c r="E279" i="18"/>
  <c r="G279" i="18" s="1"/>
  <c r="J281" i="14" s="1"/>
  <c r="E278" i="18"/>
  <c r="G278" i="18" s="1"/>
  <c r="J280" i="14" s="1"/>
  <c r="E277" i="18"/>
  <c r="G277" i="18" s="1"/>
  <c r="J279" i="14" s="1"/>
  <c r="E276" i="18"/>
  <c r="G276" i="18" s="1"/>
  <c r="J278" i="14" s="1"/>
  <c r="E275" i="18"/>
  <c r="G275" i="18" s="1"/>
  <c r="J277" i="14" s="1"/>
  <c r="E274" i="18"/>
  <c r="G274" i="18" s="1"/>
  <c r="J276" i="14" s="1"/>
  <c r="E273" i="18"/>
  <c r="G273" i="18" s="1"/>
  <c r="J275" i="14" s="1"/>
  <c r="E272" i="18"/>
  <c r="G272" i="18" s="1"/>
  <c r="J274" i="14" s="1"/>
  <c r="E271" i="18"/>
  <c r="G271" i="18" s="1"/>
  <c r="J273" i="14" s="1"/>
  <c r="E270" i="18"/>
  <c r="G270" i="18" s="1"/>
  <c r="J272" i="14" s="1"/>
  <c r="E269" i="18"/>
  <c r="G269" i="18" s="1"/>
  <c r="J271" i="14" s="1"/>
  <c r="E268" i="18"/>
  <c r="G268" i="18" s="1"/>
  <c r="J270" i="14" s="1"/>
  <c r="E267" i="18"/>
  <c r="G267" i="18" s="1"/>
  <c r="J269" i="14" s="1"/>
  <c r="E266" i="18"/>
  <c r="G266" i="18" s="1"/>
  <c r="J268" i="14" s="1"/>
  <c r="E265" i="18"/>
  <c r="G265" i="18" s="1"/>
  <c r="J267" i="14" s="1"/>
  <c r="E264" i="18"/>
  <c r="G264" i="18" s="1"/>
  <c r="J266" i="14" s="1"/>
  <c r="G263" i="18"/>
  <c r="J265" i="14" s="1"/>
  <c r="E263" i="18"/>
  <c r="E262" i="18"/>
  <c r="G262" i="18" s="1"/>
  <c r="J264" i="14" s="1"/>
  <c r="E261" i="18"/>
  <c r="G261" i="18" s="1"/>
  <c r="J263" i="14" s="1"/>
  <c r="E260" i="18"/>
  <c r="G260" i="18" s="1"/>
  <c r="J262" i="14" s="1"/>
  <c r="E259" i="18"/>
  <c r="G259" i="18" s="1"/>
  <c r="J261" i="14" s="1"/>
  <c r="E258" i="18"/>
  <c r="G258" i="18" s="1"/>
  <c r="J260" i="14" s="1"/>
  <c r="E257" i="18"/>
  <c r="G257" i="18" s="1"/>
  <c r="J259" i="14" s="1"/>
  <c r="E256" i="18"/>
  <c r="G256" i="18" s="1"/>
  <c r="J258" i="14" s="1"/>
  <c r="E255" i="18"/>
  <c r="G255" i="18" s="1"/>
  <c r="J257" i="14" s="1"/>
  <c r="E254" i="18"/>
  <c r="G254" i="18" s="1"/>
  <c r="J256" i="14" s="1"/>
  <c r="E253" i="18"/>
  <c r="G253" i="18" s="1"/>
  <c r="J255" i="14" s="1"/>
  <c r="E252" i="18"/>
  <c r="G252" i="18" s="1"/>
  <c r="J254" i="14" s="1"/>
  <c r="E251" i="18"/>
  <c r="G251" i="18" s="1"/>
  <c r="J253" i="14" s="1"/>
  <c r="E250" i="18"/>
  <c r="G250" i="18" s="1"/>
  <c r="J252" i="14" s="1"/>
  <c r="E249" i="18"/>
  <c r="G249" i="18" s="1"/>
  <c r="J251" i="14" s="1"/>
  <c r="E248" i="18"/>
  <c r="G248" i="18" s="1"/>
  <c r="J250" i="14" s="1"/>
  <c r="E247" i="18"/>
  <c r="G247" i="18" s="1"/>
  <c r="J249" i="14" s="1"/>
  <c r="E246" i="18"/>
  <c r="G246" i="18" s="1"/>
  <c r="J248" i="14" s="1"/>
  <c r="E245" i="18"/>
  <c r="G245" i="18" s="1"/>
  <c r="J247" i="14" s="1"/>
  <c r="E244" i="18"/>
  <c r="G244" i="18" s="1"/>
  <c r="J246" i="14" s="1"/>
  <c r="E243" i="18"/>
  <c r="G243" i="18" s="1"/>
  <c r="J245" i="14" s="1"/>
  <c r="E242" i="18"/>
  <c r="G242" i="18" s="1"/>
  <c r="J244" i="14" s="1"/>
  <c r="E241" i="18"/>
  <c r="G241" i="18" s="1"/>
  <c r="J243" i="14" s="1"/>
  <c r="E240" i="18"/>
  <c r="G240" i="18" s="1"/>
  <c r="J242" i="14" s="1"/>
  <c r="E239" i="18"/>
  <c r="G239" i="18" s="1"/>
  <c r="J241" i="14" s="1"/>
  <c r="E238" i="18"/>
  <c r="G238" i="18" s="1"/>
  <c r="J240" i="14" s="1"/>
  <c r="E237" i="18"/>
  <c r="G237" i="18" s="1"/>
  <c r="J239" i="14" s="1"/>
  <c r="E236" i="18"/>
  <c r="G236" i="18" s="1"/>
  <c r="J238" i="14" s="1"/>
  <c r="E235" i="18"/>
  <c r="G235" i="18" s="1"/>
  <c r="J237" i="14" s="1"/>
  <c r="E234" i="18"/>
  <c r="G234" i="18" s="1"/>
  <c r="J236" i="14" s="1"/>
  <c r="E233" i="18"/>
  <c r="G233" i="18" s="1"/>
  <c r="J235" i="14" s="1"/>
  <c r="E232" i="18"/>
  <c r="G232" i="18" s="1"/>
  <c r="J234" i="14" s="1"/>
  <c r="E231" i="18"/>
  <c r="G231" i="18" s="1"/>
  <c r="J233" i="14" s="1"/>
  <c r="E230" i="18"/>
  <c r="G230" i="18" s="1"/>
  <c r="J232" i="14" s="1"/>
  <c r="E229" i="18"/>
  <c r="G229" i="18" s="1"/>
  <c r="J231" i="14" s="1"/>
  <c r="E228" i="18"/>
  <c r="G228" i="18" s="1"/>
  <c r="J230" i="14" s="1"/>
  <c r="E227" i="18"/>
  <c r="G227" i="18" s="1"/>
  <c r="J229" i="14" s="1"/>
  <c r="E226" i="18"/>
  <c r="G226" i="18" s="1"/>
  <c r="J228" i="14" s="1"/>
  <c r="E225" i="18"/>
  <c r="G225" i="18" s="1"/>
  <c r="J227" i="14" s="1"/>
  <c r="E224" i="18"/>
  <c r="G224" i="18" s="1"/>
  <c r="J226" i="14" s="1"/>
  <c r="E223" i="18"/>
  <c r="G223" i="18" s="1"/>
  <c r="J225" i="14" s="1"/>
  <c r="E222" i="18"/>
  <c r="G222" i="18" s="1"/>
  <c r="J224" i="14" s="1"/>
  <c r="E221" i="18"/>
  <c r="G221" i="18" s="1"/>
  <c r="J223" i="14" s="1"/>
  <c r="E220" i="18"/>
  <c r="G220" i="18" s="1"/>
  <c r="J222" i="14" s="1"/>
  <c r="E219" i="18"/>
  <c r="G219" i="18" s="1"/>
  <c r="J221" i="14" s="1"/>
  <c r="E218" i="18"/>
  <c r="G218" i="18" s="1"/>
  <c r="J220" i="14" s="1"/>
  <c r="E217" i="18"/>
  <c r="G217" i="18" s="1"/>
  <c r="J219" i="14" s="1"/>
  <c r="E216" i="18"/>
  <c r="G216" i="18" s="1"/>
  <c r="J218" i="14" s="1"/>
  <c r="E215" i="18"/>
  <c r="G215" i="18" s="1"/>
  <c r="J217" i="14" s="1"/>
  <c r="E214" i="18"/>
  <c r="G214" i="18" s="1"/>
  <c r="J216" i="14" s="1"/>
  <c r="E213" i="18"/>
  <c r="G213" i="18" s="1"/>
  <c r="J215" i="14" s="1"/>
  <c r="E212" i="18"/>
  <c r="G212" i="18" s="1"/>
  <c r="J214" i="14" s="1"/>
  <c r="E211" i="18"/>
  <c r="G211" i="18" s="1"/>
  <c r="J213" i="14" s="1"/>
  <c r="E210" i="18"/>
  <c r="G210" i="18" s="1"/>
  <c r="J212" i="14" s="1"/>
  <c r="E209" i="18"/>
  <c r="G209" i="18" s="1"/>
  <c r="J211" i="14" s="1"/>
  <c r="E208" i="18"/>
  <c r="G208" i="18" s="1"/>
  <c r="J210" i="14" s="1"/>
  <c r="E207" i="18"/>
  <c r="G207" i="18" s="1"/>
  <c r="J209" i="14" s="1"/>
  <c r="E206" i="18"/>
  <c r="G206" i="18" s="1"/>
  <c r="J208" i="14" s="1"/>
  <c r="E205" i="18"/>
  <c r="G205" i="18" s="1"/>
  <c r="J207" i="14" s="1"/>
  <c r="E204" i="18"/>
  <c r="G204" i="18" s="1"/>
  <c r="J206" i="14" s="1"/>
  <c r="E203" i="18"/>
  <c r="G203" i="18" s="1"/>
  <c r="J205" i="14" s="1"/>
  <c r="E202" i="18"/>
  <c r="G202" i="18" s="1"/>
  <c r="J204" i="14" s="1"/>
  <c r="E201" i="18"/>
  <c r="G201" i="18" s="1"/>
  <c r="J203" i="14" s="1"/>
  <c r="E200" i="18"/>
  <c r="G200" i="18" s="1"/>
  <c r="J202" i="14" s="1"/>
  <c r="E199" i="18"/>
  <c r="G199" i="18" s="1"/>
  <c r="J201" i="14" s="1"/>
  <c r="E198" i="18"/>
  <c r="G198" i="18" s="1"/>
  <c r="J200" i="14" s="1"/>
  <c r="E197" i="18"/>
  <c r="G197" i="18" s="1"/>
  <c r="J199" i="14" s="1"/>
  <c r="E196" i="18"/>
  <c r="G196" i="18" s="1"/>
  <c r="J198" i="14" s="1"/>
  <c r="E195" i="18"/>
  <c r="G195" i="18" s="1"/>
  <c r="J197" i="14" s="1"/>
  <c r="E194" i="18"/>
  <c r="G194" i="18" s="1"/>
  <c r="J196" i="14" s="1"/>
  <c r="E193" i="18"/>
  <c r="G193" i="18" s="1"/>
  <c r="J195" i="14" s="1"/>
  <c r="E192" i="18"/>
  <c r="G192" i="18" s="1"/>
  <c r="J194" i="14" s="1"/>
  <c r="E191" i="18"/>
  <c r="G191" i="18" s="1"/>
  <c r="J193" i="14" s="1"/>
  <c r="E190" i="18"/>
  <c r="G190" i="18" s="1"/>
  <c r="J192" i="14" s="1"/>
  <c r="E189" i="18"/>
  <c r="G189" i="18" s="1"/>
  <c r="J191" i="14" s="1"/>
  <c r="E188" i="18"/>
  <c r="G188" i="18" s="1"/>
  <c r="J190" i="14" s="1"/>
  <c r="E187" i="18"/>
  <c r="G187" i="18" s="1"/>
  <c r="J189" i="14" s="1"/>
  <c r="E186" i="18"/>
  <c r="G186" i="18" s="1"/>
  <c r="J188" i="14" s="1"/>
  <c r="E185" i="18"/>
  <c r="G185" i="18" s="1"/>
  <c r="J187" i="14" s="1"/>
  <c r="E184" i="18"/>
  <c r="G184" i="18" s="1"/>
  <c r="J186" i="14" s="1"/>
  <c r="E183" i="18"/>
  <c r="G183" i="18" s="1"/>
  <c r="J185" i="14" s="1"/>
  <c r="E182" i="18"/>
  <c r="G182" i="18" s="1"/>
  <c r="J184" i="14" s="1"/>
  <c r="E181" i="18"/>
  <c r="G181" i="18" s="1"/>
  <c r="J183" i="14" s="1"/>
  <c r="E180" i="18"/>
  <c r="G180" i="18" s="1"/>
  <c r="J182" i="14" s="1"/>
  <c r="E179" i="18"/>
  <c r="G179" i="18" s="1"/>
  <c r="J181" i="14" s="1"/>
  <c r="E178" i="18"/>
  <c r="G178" i="18" s="1"/>
  <c r="J180" i="14" s="1"/>
  <c r="E177" i="18"/>
  <c r="G177" i="18" s="1"/>
  <c r="J179" i="14" s="1"/>
  <c r="E176" i="18"/>
  <c r="G176" i="18" s="1"/>
  <c r="J178" i="14" s="1"/>
  <c r="E175" i="18"/>
  <c r="G175" i="18" s="1"/>
  <c r="J177" i="14" s="1"/>
  <c r="E174" i="18"/>
  <c r="G174" i="18" s="1"/>
  <c r="J176" i="14" s="1"/>
  <c r="E173" i="18"/>
  <c r="G173" i="18" s="1"/>
  <c r="J175" i="14" s="1"/>
  <c r="E172" i="18"/>
  <c r="G172" i="18" s="1"/>
  <c r="J174" i="14" s="1"/>
  <c r="B172" i="18"/>
  <c r="E171" i="18"/>
  <c r="G171" i="18" s="1"/>
  <c r="E170" i="18"/>
  <c r="G170" i="18" s="1"/>
  <c r="J172" i="14" s="1"/>
  <c r="E169" i="18"/>
  <c r="G169" i="18" s="1"/>
  <c r="J171" i="14" s="1"/>
  <c r="E168" i="18"/>
  <c r="G168" i="18" s="1"/>
  <c r="J170" i="14" s="1"/>
  <c r="E167" i="18"/>
  <c r="G167" i="18" s="1"/>
  <c r="J169" i="14" s="1"/>
  <c r="E166" i="18"/>
  <c r="G166" i="18" s="1"/>
  <c r="J168" i="14" s="1"/>
  <c r="E165" i="18"/>
  <c r="G165" i="18" s="1"/>
  <c r="J167" i="14" s="1"/>
  <c r="G164" i="18"/>
  <c r="J166" i="14" s="1"/>
  <c r="E164" i="18"/>
  <c r="E163" i="18"/>
  <c r="G163" i="18" s="1"/>
  <c r="J165" i="14" s="1"/>
  <c r="E162" i="18"/>
  <c r="G162" i="18" s="1"/>
  <c r="J164" i="14" s="1"/>
  <c r="E161" i="18"/>
  <c r="G161" i="18" s="1"/>
  <c r="J163" i="14" s="1"/>
  <c r="E160" i="18"/>
  <c r="G160" i="18" s="1"/>
  <c r="J162" i="14" s="1"/>
  <c r="E159" i="18"/>
  <c r="G159" i="18" s="1"/>
  <c r="J161" i="14" s="1"/>
  <c r="E158" i="18"/>
  <c r="G158" i="18" s="1"/>
  <c r="J160" i="14" s="1"/>
  <c r="E157" i="18"/>
  <c r="G157" i="18" s="1"/>
  <c r="J159" i="14" s="1"/>
  <c r="E156" i="18"/>
  <c r="G156" i="18" s="1"/>
  <c r="J158" i="14" s="1"/>
  <c r="E155" i="18"/>
  <c r="G155" i="18" s="1"/>
  <c r="J157" i="14" s="1"/>
  <c r="E154" i="18"/>
  <c r="G154" i="18" s="1"/>
  <c r="J156" i="14" s="1"/>
  <c r="E153" i="18"/>
  <c r="G153" i="18" s="1"/>
  <c r="J155" i="14" s="1"/>
  <c r="E152" i="18"/>
  <c r="G152" i="18" s="1"/>
  <c r="J154" i="14" s="1"/>
  <c r="E151" i="18"/>
  <c r="G151" i="18" s="1"/>
  <c r="J153" i="14" s="1"/>
  <c r="E150" i="18"/>
  <c r="G150" i="18" s="1"/>
  <c r="J152" i="14" s="1"/>
  <c r="E149" i="18"/>
  <c r="G149" i="18" s="1"/>
  <c r="J151" i="14" s="1"/>
  <c r="E148" i="18"/>
  <c r="G148" i="18" s="1"/>
  <c r="J150" i="14" s="1"/>
  <c r="E147" i="18"/>
  <c r="G147" i="18" s="1"/>
  <c r="J149" i="14" s="1"/>
  <c r="E146" i="18"/>
  <c r="G146" i="18" s="1"/>
  <c r="J148" i="14" s="1"/>
  <c r="E145" i="18"/>
  <c r="G145" i="18" s="1"/>
  <c r="J147" i="14" s="1"/>
  <c r="E144" i="18"/>
  <c r="G144" i="18" s="1"/>
  <c r="J146" i="14" s="1"/>
  <c r="E143" i="18"/>
  <c r="G143" i="18" s="1"/>
  <c r="J145" i="14" s="1"/>
  <c r="E142" i="18"/>
  <c r="G142" i="18" s="1"/>
  <c r="J144" i="14" s="1"/>
  <c r="E141" i="18"/>
  <c r="G141" i="18" s="1"/>
  <c r="J143" i="14" s="1"/>
  <c r="E140" i="18"/>
  <c r="G140" i="18" s="1"/>
  <c r="J142" i="14" s="1"/>
  <c r="E139" i="18"/>
  <c r="G139" i="18" s="1"/>
  <c r="J141" i="14" s="1"/>
  <c r="E138" i="18"/>
  <c r="G138" i="18" s="1"/>
  <c r="J140" i="14" s="1"/>
  <c r="E137" i="18"/>
  <c r="G137" i="18" s="1"/>
  <c r="J139" i="14" s="1"/>
  <c r="E136" i="18"/>
  <c r="G136" i="18" s="1"/>
  <c r="J138" i="14" s="1"/>
  <c r="E135" i="18"/>
  <c r="G135" i="18" s="1"/>
  <c r="J137" i="14" s="1"/>
  <c r="E134" i="18"/>
  <c r="G134" i="18" s="1"/>
  <c r="J136" i="14" s="1"/>
  <c r="E133" i="18"/>
  <c r="G133" i="18" s="1"/>
  <c r="J135" i="14" s="1"/>
  <c r="E132" i="18"/>
  <c r="G132" i="18" s="1"/>
  <c r="J134" i="14" s="1"/>
  <c r="E131" i="18"/>
  <c r="G131" i="18" s="1"/>
  <c r="J133" i="14" s="1"/>
  <c r="E130" i="18"/>
  <c r="G130" i="18" s="1"/>
  <c r="J132" i="14" s="1"/>
  <c r="E129" i="18"/>
  <c r="G129" i="18" s="1"/>
  <c r="J131" i="14" s="1"/>
  <c r="E128" i="18"/>
  <c r="G128" i="18" s="1"/>
  <c r="J130" i="14" s="1"/>
  <c r="E127" i="18"/>
  <c r="G127" i="18" s="1"/>
  <c r="J129" i="14" s="1"/>
  <c r="E126" i="18"/>
  <c r="G126" i="18" s="1"/>
  <c r="J128" i="14" s="1"/>
  <c r="E125" i="18"/>
  <c r="G125" i="18" s="1"/>
  <c r="J127" i="14" s="1"/>
  <c r="E124" i="18"/>
  <c r="G124" i="18" s="1"/>
  <c r="J126" i="14" s="1"/>
  <c r="E123" i="18"/>
  <c r="G123" i="18" s="1"/>
  <c r="J125" i="14" s="1"/>
  <c r="E122" i="18"/>
  <c r="G122" i="18" s="1"/>
  <c r="J124" i="14" s="1"/>
  <c r="E121" i="18"/>
  <c r="G121" i="18" s="1"/>
  <c r="J123" i="14" s="1"/>
  <c r="E120" i="18"/>
  <c r="G120" i="18" s="1"/>
  <c r="J122" i="14" s="1"/>
  <c r="E119" i="18"/>
  <c r="G119" i="18" s="1"/>
  <c r="J121" i="14" s="1"/>
  <c r="E118" i="18"/>
  <c r="G118" i="18" s="1"/>
  <c r="J120" i="14" s="1"/>
  <c r="E117" i="18"/>
  <c r="G117" i="18" s="1"/>
  <c r="J119" i="14" s="1"/>
  <c r="E116" i="18"/>
  <c r="G116" i="18" s="1"/>
  <c r="J118" i="14" s="1"/>
  <c r="E115" i="18"/>
  <c r="G115" i="18" s="1"/>
  <c r="J117" i="14" s="1"/>
  <c r="E114" i="18"/>
  <c r="G114" i="18" s="1"/>
  <c r="J116" i="14" s="1"/>
  <c r="E113" i="18"/>
  <c r="G113" i="18" s="1"/>
  <c r="J115" i="14" s="1"/>
  <c r="E112" i="18"/>
  <c r="G112" i="18" s="1"/>
  <c r="J114" i="14" s="1"/>
  <c r="E111" i="18"/>
  <c r="G111" i="18" s="1"/>
  <c r="J113" i="14" s="1"/>
  <c r="E110" i="18"/>
  <c r="G110" i="18" s="1"/>
  <c r="J112" i="14" s="1"/>
  <c r="E109" i="18"/>
  <c r="G109" i="18" s="1"/>
  <c r="J111" i="14" s="1"/>
  <c r="E108" i="18"/>
  <c r="G108" i="18" s="1"/>
  <c r="J110" i="14" s="1"/>
  <c r="E107" i="18"/>
  <c r="G107" i="18" s="1"/>
  <c r="J109" i="14" s="1"/>
  <c r="E106" i="18"/>
  <c r="G106" i="18" s="1"/>
  <c r="J108" i="14" s="1"/>
  <c r="E105" i="18"/>
  <c r="G105" i="18" s="1"/>
  <c r="J107" i="14" s="1"/>
  <c r="E104" i="18"/>
  <c r="G104" i="18" s="1"/>
  <c r="J106" i="14" s="1"/>
  <c r="E103" i="18"/>
  <c r="G103" i="18" s="1"/>
  <c r="J105" i="14" s="1"/>
  <c r="E102" i="18"/>
  <c r="G102" i="18" s="1"/>
  <c r="J104" i="14" s="1"/>
  <c r="E101" i="18"/>
  <c r="G101" i="18" s="1"/>
  <c r="J103" i="14" s="1"/>
  <c r="E100" i="18"/>
  <c r="G100" i="18" s="1"/>
  <c r="J102" i="14" s="1"/>
  <c r="E99" i="18"/>
  <c r="G99" i="18" s="1"/>
  <c r="J101" i="14" s="1"/>
  <c r="E98" i="18"/>
  <c r="G98" i="18" s="1"/>
  <c r="J100" i="14" s="1"/>
  <c r="E97" i="18"/>
  <c r="G97" i="18" s="1"/>
  <c r="J99" i="14" s="1"/>
  <c r="E96" i="18"/>
  <c r="G96" i="18" s="1"/>
  <c r="J98" i="14" s="1"/>
  <c r="E95" i="18"/>
  <c r="G95" i="18" s="1"/>
  <c r="J97" i="14" s="1"/>
  <c r="E94" i="18"/>
  <c r="G94" i="18" s="1"/>
  <c r="J96" i="14" s="1"/>
  <c r="E93" i="18"/>
  <c r="G93" i="18" s="1"/>
  <c r="J95" i="14" s="1"/>
  <c r="E92" i="18"/>
  <c r="G92" i="18" s="1"/>
  <c r="J94" i="14" s="1"/>
  <c r="E91" i="18"/>
  <c r="G91" i="18" s="1"/>
  <c r="J93" i="14" s="1"/>
  <c r="E90" i="18"/>
  <c r="G90" i="18" s="1"/>
  <c r="J92" i="14" s="1"/>
  <c r="E89" i="18"/>
  <c r="G89" i="18" s="1"/>
  <c r="J91" i="14" s="1"/>
  <c r="E88" i="18"/>
  <c r="G88" i="18" s="1"/>
  <c r="J90" i="14" s="1"/>
  <c r="E87" i="18"/>
  <c r="G87" i="18" s="1"/>
  <c r="J89" i="14" s="1"/>
  <c r="E86" i="18"/>
  <c r="G86" i="18" s="1"/>
  <c r="J88" i="14" s="1"/>
  <c r="E85" i="18"/>
  <c r="G85" i="18" s="1"/>
  <c r="J87" i="14" s="1"/>
  <c r="E84" i="18"/>
  <c r="G84" i="18" s="1"/>
  <c r="J86" i="14" s="1"/>
  <c r="E83" i="18"/>
  <c r="G83" i="18" s="1"/>
  <c r="J85" i="14" s="1"/>
  <c r="E82" i="18"/>
  <c r="G82" i="18" s="1"/>
  <c r="J84" i="14" s="1"/>
  <c r="E81" i="18"/>
  <c r="G81" i="18" s="1"/>
  <c r="J83" i="14" s="1"/>
  <c r="E80" i="18"/>
  <c r="G80" i="18" s="1"/>
  <c r="J82" i="14" s="1"/>
  <c r="E79" i="18"/>
  <c r="G79" i="18" s="1"/>
  <c r="J81" i="14" s="1"/>
  <c r="E78" i="18"/>
  <c r="G78" i="18" s="1"/>
  <c r="J80" i="14" s="1"/>
  <c r="E77" i="18"/>
  <c r="G77" i="18" s="1"/>
  <c r="J79" i="14" s="1"/>
  <c r="E76" i="18"/>
  <c r="G76" i="18" s="1"/>
  <c r="J78" i="14" s="1"/>
  <c r="E75" i="18"/>
  <c r="G75" i="18" s="1"/>
  <c r="J77" i="14" s="1"/>
  <c r="E74" i="18"/>
  <c r="G74" i="18" s="1"/>
  <c r="J76" i="14" s="1"/>
  <c r="E73" i="18"/>
  <c r="G73" i="18" s="1"/>
  <c r="J75" i="14" s="1"/>
  <c r="E72" i="18"/>
  <c r="G72" i="18" s="1"/>
  <c r="J74" i="14" s="1"/>
  <c r="E71" i="18"/>
  <c r="G71" i="18" s="1"/>
  <c r="J73" i="14" s="1"/>
  <c r="E70" i="18"/>
  <c r="G70" i="18" s="1"/>
  <c r="J72" i="14" s="1"/>
  <c r="E69" i="18"/>
  <c r="G69" i="18" s="1"/>
  <c r="J71" i="14" s="1"/>
  <c r="E68" i="18"/>
  <c r="G68" i="18" s="1"/>
  <c r="J70" i="14" s="1"/>
  <c r="E67" i="18"/>
  <c r="G67" i="18" s="1"/>
  <c r="J69" i="14" s="1"/>
  <c r="E66" i="18"/>
  <c r="G66" i="18" s="1"/>
  <c r="J68" i="14" s="1"/>
  <c r="E65" i="18"/>
  <c r="G65" i="18" s="1"/>
  <c r="J67" i="14" s="1"/>
  <c r="E64" i="18"/>
  <c r="G64" i="18" s="1"/>
  <c r="J66" i="14" s="1"/>
  <c r="E63" i="18"/>
  <c r="G63" i="18" s="1"/>
  <c r="J65" i="14" s="1"/>
  <c r="E62" i="18"/>
  <c r="G62" i="18" s="1"/>
  <c r="J64" i="14" s="1"/>
  <c r="E61" i="18"/>
  <c r="G61" i="18" s="1"/>
  <c r="J63" i="14" s="1"/>
  <c r="E60" i="18"/>
  <c r="G60" i="18" s="1"/>
  <c r="J62" i="14" s="1"/>
  <c r="E59" i="18"/>
  <c r="G59" i="18" s="1"/>
  <c r="J61" i="14" s="1"/>
  <c r="E58" i="18"/>
  <c r="G58" i="18" s="1"/>
  <c r="J60" i="14" s="1"/>
  <c r="E57" i="18"/>
  <c r="G57" i="18" s="1"/>
  <c r="J59" i="14" s="1"/>
  <c r="E56" i="18"/>
  <c r="G56" i="18" s="1"/>
  <c r="J58" i="14" s="1"/>
  <c r="E55" i="18"/>
  <c r="G55" i="18" s="1"/>
  <c r="J57" i="14" s="1"/>
  <c r="E54" i="18"/>
  <c r="G54" i="18" s="1"/>
  <c r="J56" i="14" s="1"/>
  <c r="E53" i="18"/>
  <c r="G53" i="18" s="1"/>
  <c r="J55" i="14" s="1"/>
  <c r="E52" i="18"/>
  <c r="G52" i="18" s="1"/>
  <c r="J54" i="14" s="1"/>
  <c r="E51" i="18"/>
  <c r="G51" i="18" s="1"/>
  <c r="J53" i="14" s="1"/>
  <c r="E50" i="18"/>
  <c r="G50" i="18" s="1"/>
  <c r="J52" i="14" s="1"/>
  <c r="E49" i="18"/>
  <c r="G49" i="18" s="1"/>
  <c r="J51" i="14" s="1"/>
  <c r="E48" i="18"/>
  <c r="G48" i="18" s="1"/>
  <c r="J50" i="14" s="1"/>
  <c r="E47" i="18"/>
  <c r="G47" i="18" s="1"/>
  <c r="J49" i="14" s="1"/>
  <c r="E46" i="18"/>
  <c r="G46" i="18" s="1"/>
  <c r="J48" i="14" s="1"/>
  <c r="E45" i="18"/>
  <c r="G45" i="18" s="1"/>
  <c r="J47" i="14" s="1"/>
  <c r="E44" i="18"/>
  <c r="G44" i="18" s="1"/>
  <c r="J46" i="14" s="1"/>
  <c r="E43" i="18"/>
  <c r="G43" i="18" s="1"/>
  <c r="J45" i="14" s="1"/>
  <c r="E42" i="18"/>
  <c r="G42" i="18" s="1"/>
  <c r="J44" i="14" s="1"/>
  <c r="E41" i="18"/>
  <c r="G41" i="18" s="1"/>
  <c r="J43" i="14" s="1"/>
  <c r="E40" i="18"/>
  <c r="G40" i="18" s="1"/>
  <c r="J42" i="14" s="1"/>
  <c r="E39" i="18"/>
  <c r="G39" i="18" s="1"/>
  <c r="J41" i="14" s="1"/>
  <c r="E38" i="18"/>
  <c r="G38" i="18" s="1"/>
  <c r="J40" i="14" s="1"/>
  <c r="E37" i="18"/>
  <c r="G37" i="18" s="1"/>
  <c r="J39" i="14" s="1"/>
  <c r="E36" i="18"/>
  <c r="G36" i="18" s="1"/>
  <c r="J38" i="14" s="1"/>
  <c r="E35" i="18"/>
  <c r="G35" i="18" s="1"/>
  <c r="J37" i="14" s="1"/>
  <c r="E34" i="18"/>
  <c r="G34" i="18" s="1"/>
  <c r="J36" i="14" s="1"/>
  <c r="E33" i="18"/>
  <c r="G33" i="18" s="1"/>
  <c r="J35" i="14" s="1"/>
  <c r="E32" i="18"/>
  <c r="G32" i="18" s="1"/>
  <c r="J34" i="14" s="1"/>
  <c r="E31" i="18"/>
  <c r="G31" i="18" s="1"/>
  <c r="J33" i="14" s="1"/>
  <c r="E30" i="18"/>
  <c r="G30" i="18" s="1"/>
  <c r="J32" i="14" s="1"/>
  <c r="E29" i="18"/>
  <c r="G29" i="18" s="1"/>
  <c r="J31" i="14" s="1"/>
  <c r="E28" i="18"/>
  <c r="G28" i="18" s="1"/>
  <c r="J30" i="14" s="1"/>
  <c r="E27" i="18"/>
  <c r="G27" i="18" s="1"/>
  <c r="J29" i="14" s="1"/>
  <c r="E26" i="18"/>
  <c r="G26" i="18" s="1"/>
  <c r="J28" i="14" s="1"/>
  <c r="E25" i="18"/>
  <c r="G25" i="18" s="1"/>
  <c r="J27" i="14" s="1"/>
  <c r="E24" i="18"/>
  <c r="G24" i="18" s="1"/>
  <c r="J26" i="14" s="1"/>
  <c r="E23" i="18"/>
  <c r="G23" i="18" s="1"/>
  <c r="J25" i="14" s="1"/>
  <c r="E22" i="18"/>
  <c r="G22" i="18" s="1"/>
  <c r="J24" i="14" s="1"/>
  <c r="E21" i="18"/>
  <c r="G21" i="18" s="1"/>
  <c r="J23" i="14" s="1"/>
  <c r="E20" i="18"/>
  <c r="G20" i="18" s="1"/>
  <c r="J22" i="14" s="1"/>
  <c r="E19" i="18"/>
  <c r="G19" i="18" s="1"/>
  <c r="J21" i="14" s="1"/>
  <c r="E18" i="18"/>
  <c r="G18" i="18" s="1"/>
  <c r="J20" i="14" s="1"/>
  <c r="E17" i="18"/>
  <c r="G17" i="18" s="1"/>
  <c r="J19" i="14" s="1"/>
  <c r="E16" i="18"/>
  <c r="G16" i="18" s="1"/>
  <c r="J18" i="14" s="1"/>
  <c r="E15" i="18"/>
  <c r="G15" i="18" s="1"/>
  <c r="J17" i="14" s="1"/>
  <c r="E14" i="18"/>
  <c r="G14" i="18" s="1"/>
  <c r="J16" i="14" s="1"/>
  <c r="E13" i="18"/>
  <c r="G13" i="18" s="1"/>
  <c r="J15" i="14" s="1"/>
  <c r="E12" i="18"/>
  <c r="G12" i="18" s="1"/>
  <c r="J14" i="14" s="1"/>
  <c r="E11" i="18"/>
  <c r="G11" i="18" s="1"/>
  <c r="J13" i="14" s="1"/>
  <c r="E10" i="18"/>
  <c r="G10" i="18" s="1"/>
  <c r="J12" i="14" s="1"/>
  <c r="E9" i="18"/>
  <c r="G9" i="18" s="1"/>
  <c r="J11" i="14" s="1"/>
  <c r="E8" i="18"/>
  <c r="G8" i="18" s="1"/>
  <c r="J10" i="14" s="1"/>
  <c r="E7" i="18"/>
  <c r="G7" i="18" s="1"/>
  <c r="J9" i="14" s="1"/>
  <c r="E341" i="17"/>
  <c r="G341" i="17" s="1"/>
  <c r="I343" i="14" s="1"/>
  <c r="E340" i="17"/>
  <c r="G340" i="17" s="1"/>
  <c r="I342" i="14" s="1"/>
  <c r="E339" i="17"/>
  <c r="G339" i="17" s="1"/>
  <c r="I341" i="14" s="1"/>
  <c r="E338" i="17"/>
  <c r="G338" i="17" s="1"/>
  <c r="I340" i="14" s="1"/>
  <c r="E337" i="17"/>
  <c r="G337" i="17" s="1"/>
  <c r="I339" i="14" s="1"/>
  <c r="E336" i="17"/>
  <c r="G336" i="17" s="1"/>
  <c r="I338" i="14" s="1"/>
  <c r="E335" i="17"/>
  <c r="G335" i="17" s="1"/>
  <c r="I337" i="14" s="1"/>
  <c r="E334" i="17"/>
  <c r="G334" i="17" s="1"/>
  <c r="I336" i="14" s="1"/>
  <c r="E333" i="17"/>
  <c r="G333" i="17" s="1"/>
  <c r="I335" i="14" s="1"/>
  <c r="E332" i="17"/>
  <c r="G332" i="17" s="1"/>
  <c r="I334" i="14" s="1"/>
  <c r="E331" i="17"/>
  <c r="G331" i="17" s="1"/>
  <c r="I333" i="14" s="1"/>
  <c r="E330" i="17"/>
  <c r="G330" i="17" s="1"/>
  <c r="I332" i="14" s="1"/>
  <c r="E329" i="17"/>
  <c r="G329" i="17" s="1"/>
  <c r="I331" i="14" s="1"/>
  <c r="E328" i="17"/>
  <c r="G328" i="17" s="1"/>
  <c r="I330" i="14" s="1"/>
  <c r="E327" i="17"/>
  <c r="G327" i="17" s="1"/>
  <c r="I329" i="14" s="1"/>
  <c r="E326" i="17"/>
  <c r="G326" i="17" s="1"/>
  <c r="I328" i="14" s="1"/>
  <c r="E325" i="17"/>
  <c r="G325" i="17" s="1"/>
  <c r="I327" i="14" s="1"/>
  <c r="E324" i="17"/>
  <c r="G324" i="17" s="1"/>
  <c r="I326" i="14" s="1"/>
  <c r="E323" i="17"/>
  <c r="G323" i="17" s="1"/>
  <c r="I325" i="14" s="1"/>
  <c r="E322" i="17"/>
  <c r="G322" i="17" s="1"/>
  <c r="I324" i="14" s="1"/>
  <c r="E321" i="17"/>
  <c r="G321" i="17" s="1"/>
  <c r="I323" i="14" s="1"/>
  <c r="E320" i="17"/>
  <c r="G320" i="17" s="1"/>
  <c r="I322" i="14" s="1"/>
  <c r="E319" i="17"/>
  <c r="G319" i="17" s="1"/>
  <c r="I321" i="14" s="1"/>
  <c r="E318" i="17"/>
  <c r="G318" i="17" s="1"/>
  <c r="I320" i="14" s="1"/>
  <c r="E317" i="17"/>
  <c r="G317" i="17" s="1"/>
  <c r="I319" i="14" s="1"/>
  <c r="E316" i="17"/>
  <c r="G316" i="17" s="1"/>
  <c r="I318" i="14" s="1"/>
  <c r="E315" i="17"/>
  <c r="G315" i="17" s="1"/>
  <c r="I317" i="14" s="1"/>
  <c r="E314" i="17"/>
  <c r="G314" i="17" s="1"/>
  <c r="I316" i="14" s="1"/>
  <c r="E313" i="17"/>
  <c r="G313" i="17" s="1"/>
  <c r="I315" i="14" s="1"/>
  <c r="E312" i="17"/>
  <c r="G312" i="17" s="1"/>
  <c r="I314" i="14" s="1"/>
  <c r="E311" i="17"/>
  <c r="G311" i="17" s="1"/>
  <c r="I313" i="14" s="1"/>
  <c r="E310" i="17"/>
  <c r="G310" i="17" s="1"/>
  <c r="I312" i="14" s="1"/>
  <c r="E309" i="17"/>
  <c r="G309" i="17" s="1"/>
  <c r="I311" i="14" s="1"/>
  <c r="E308" i="17"/>
  <c r="G308" i="17" s="1"/>
  <c r="I310" i="14" s="1"/>
  <c r="E307" i="17"/>
  <c r="G307" i="17" s="1"/>
  <c r="I309" i="14" s="1"/>
  <c r="E306" i="17"/>
  <c r="G306" i="17" s="1"/>
  <c r="I308" i="14" s="1"/>
  <c r="E305" i="17"/>
  <c r="G305" i="17" s="1"/>
  <c r="I307" i="14" s="1"/>
  <c r="E304" i="17"/>
  <c r="G304" i="17" s="1"/>
  <c r="I306" i="14" s="1"/>
  <c r="E303" i="17"/>
  <c r="G303" i="17" s="1"/>
  <c r="I305" i="14" s="1"/>
  <c r="E302" i="17"/>
  <c r="G302" i="17" s="1"/>
  <c r="I304" i="14" s="1"/>
  <c r="E301" i="17"/>
  <c r="G301" i="17" s="1"/>
  <c r="I303" i="14" s="1"/>
  <c r="E300" i="17"/>
  <c r="G300" i="17" s="1"/>
  <c r="I302" i="14" s="1"/>
  <c r="E299" i="17"/>
  <c r="G299" i="17" s="1"/>
  <c r="I301" i="14" s="1"/>
  <c r="E298" i="17"/>
  <c r="G298" i="17" s="1"/>
  <c r="I300" i="14" s="1"/>
  <c r="E297" i="17"/>
  <c r="G297" i="17" s="1"/>
  <c r="I299" i="14" s="1"/>
  <c r="E296" i="17"/>
  <c r="G296" i="17" s="1"/>
  <c r="I298" i="14" s="1"/>
  <c r="E295" i="17"/>
  <c r="G295" i="17" s="1"/>
  <c r="I297" i="14" s="1"/>
  <c r="E294" i="17"/>
  <c r="G294" i="17" s="1"/>
  <c r="I296" i="14" s="1"/>
  <c r="E293" i="17"/>
  <c r="G293" i="17" s="1"/>
  <c r="I295" i="14" s="1"/>
  <c r="E292" i="17"/>
  <c r="G292" i="17" s="1"/>
  <c r="I294" i="14" s="1"/>
  <c r="E291" i="17"/>
  <c r="G291" i="17" s="1"/>
  <c r="I293" i="14" s="1"/>
  <c r="E290" i="17"/>
  <c r="G290" i="17" s="1"/>
  <c r="I292" i="14" s="1"/>
  <c r="E289" i="17"/>
  <c r="G289" i="17" s="1"/>
  <c r="I291" i="14" s="1"/>
  <c r="E288" i="17"/>
  <c r="G288" i="17" s="1"/>
  <c r="I290" i="14" s="1"/>
  <c r="E287" i="17"/>
  <c r="G287" i="17" s="1"/>
  <c r="I289" i="14" s="1"/>
  <c r="E286" i="17"/>
  <c r="G286" i="17" s="1"/>
  <c r="I288" i="14" s="1"/>
  <c r="E285" i="17"/>
  <c r="G285" i="17" s="1"/>
  <c r="I287" i="14" s="1"/>
  <c r="E284" i="17"/>
  <c r="G284" i="17" s="1"/>
  <c r="I286" i="14" s="1"/>
  <c r="E283" i="17"/>
  <c r="G283" i="17" s="1"/>
  <c r="I285" i="14" s="1"/>
  <c r="E282" i="17"/>
  <c r="G282" i="17" s="1"/>
  <c r="I284" i="14" s="1"/>
  <c r="E281" i="17"/>
  <c r="G281" i="17" s="1"/>
  <c r="I283" i="14" s="1"/>
  <c r="E280" i="17"/>
  <c r="G280" i="17" s="1"/>
  <c r="I282" i="14" s="1"/>
  <c r="E279" i="17"/>
  <c r="G279" i="17" s="1"/>
  <c r="I281" i="14" s="1"/>
  <c r="E278" i="17"/>
  <c r="G278" i="17" s="1"/>
  <c r="I280" i="14" s="1"/>
  <c r="E277" i="17"/>
  <c r="G277" i="17" s="1"/>
  <c r="I279" i="14" s="1"/>
  <c r="E276" i="17"/>
  <c r="G276" i="17" s="1"/>
  <c r="I278" i="14" s="1"/>
  <c r="E275" i="17"/>
  <c r="G275" i="17" s="1"/>
  <c r="I277" i="14" s="1"/>
  <c r="E274" i="17"/>
  <c r="G274" i="17" s="1"/>
  <c r="I276" i="14" s="1"/>
  <c r="E273" i="17"/>
  <c r="G273" i="17" s="1"/>
  <c r="I275" i="14" s="1"/>
  <c r="E272" i="17"/>
  <c r="G272" i="17" s="1"/>
  <c r="I274" i="14" s="1"/>
  <c r="E271" i="17"/>
  <c r="G271" i="17" s="1"/>
  <c r="I273" i="14" s="1"/>
  <c r="E270" i="17"/>
  <c r="G270" i="17" s="1"/>
  <c r="I272" i="14" s="1"/>
  <c r="E269" i="17"/>
  <c r="G269" i="17" s="1"/>
  <c r="I271" i="14" s="1"/>
  <c r="E268" i="17"/>
  <c r="G268" i="17" s="1"/>
  <c r="I270" i="14" s="1"/>
  <c r="E267" i="17"/>
  <c r="G267" i="17" s="1"/>
  <c r="I269" i="14" s="1"/>
  <c r="E266" i="17"/>
  <c r="G266" i="17" s="1"/>
  <c r="I268" i="14" s="1"/>
  <c r="E265" i="17"/>
  <c r="G265" i="17" s="1"/>
  <c r="I267" i="14" s="1"/>
  <c r="E264" i="17"/>
  <c r="G264" i="17" s="1"/>
  <c r="I266" i="14" s="1"/>
  <c r="E263" i="17"/>
  <c r="G263" i="17" s="1"/>
  <c r="I265" i="14" s="1"/>
  <c r="E262" i="17"/>
  <c r="G262" i="17" s="1"/>
  <c r="I264" i="14" s="1"/>
  <c r="E261" i="17"/>
  <c r="G261" i="17" s="1"/>
  <c r="I263" i="14" s="1"/>
  <c r="E260" i="17"/>
  <c r="G260" i="17" s="1"/>
  <c r="I262" i="14" s="1"/>
  <c r="E259" i="17"/>
  <c r="G259" i="17" s="1"/>
  <c r="I261" i="14" s="1"/>
  <c r="E258" i="17"/>
  <c r="G258" i="17" s="1"/>
  <c r="I260" i="14" s="1"/>
  <c r="E257" i="17"/>
  <c r="G257" i="17" s="1"/>
  <c r="I259" i="14" s="1"/>
  <c r="E256" i="17"/>
  <c r="G256" i="17" s="1"/>
  <c r="I258" i="14" s="1"/>
  <c r="E255" i="17"/>
  <c r="G255" i="17" s="1"/>
  <c r="I257" i="14" s="1"/>
  <c r="E254" i="17"/>
  <c r="G254" i="17" s="1"/>
  <c r="I256" i="14" s="1"/>
  <c r="E253" i="17"/>
  <c r="G253" i="17" s="1"/>
  <c r="I255" i="14" s="1"/>
  <c r="E252" i="17"/>
  <c r="G252" i="17" s="1"/>
  <c r="I254" i="14" s="1"/>
  <c r="E251" i="17"/>
  <c r="G251" i="17" s="1"/>
  <c r="I253" i="14" s="1"/>
  <c r="E250" i="17"/>
  <c r="G250" i="17" s="1"/>
  <c r="I252" i="14" s="1"/>
  <c r="E249" i="17"/>
  <c r="G249" i="17" s="1"/>
  <c r="I251" i="14" s="1"/>
  <c r="E248" i="17"/>
  <c r="G248" i="17" s="1"/>
  <c r="I250" i="14" s="1"/>
  <c r="E247" i="17"/>
  <c r="G247" i="17" s="1"/>
  <c r="I249" i="14" s="1"/>
  <c r="E246" i="17"/>
  <c r="G246" i="17" s="1"/>
  <c r="I248" i="14" s="1"/>
  <c r="E245" i="17"/>
  <c r="G245" i="17" s="1"/>
  <c r="I247" i="14" s="1"/>
  <c r="E244" i="17"/>
  <c r="G244" i="17" s="1"/>
  <c r="I246" i="14" s="1"/>
  <c r="E243" i="17"/>
  <c r="G243" i="17" s="1"/>
  <c r="I245" i="14" s="1"/>
  <c r="E242" i="17"/>
  <c r="G242" i="17" s="1"/>
  <c r="I244" i="14" s="1"/>
  <c r="E241" i="17"/>
  <c r="G241" i="17" s="1"/>
  <c r="I243" i="14" s="1"/>
  <c r="E240" i="17"/>
  <c r="G240" i="17" s="1"/>
  <c r="I242" i="14" s="1"/>
  <c r="E239" i="17"/>
  <c r="G239" i="17" s="1"/>
  <c r="I241" i="14" s="1"/>
  <c r="E238" i="17"/>
  <c r="G238" i="17" s="1"/>
  <c r="I240" i="14" s="1"/>
  <c r="E237" i="17"/>
  <c r="G237" i="17" s="1"/>
  <c r="I239" i="14" s="1"/>
  <c r="E236" i="17"/>
  <c r="G236" i="17" s="1"/>
  <c r="I238" i="14" s="1"/>
  <c r="E235" i="17"/>
  <c r="G235" i="17" s="1"/>
  <c r="I237" i="14" s="1"/>
  <c r="E234" i="17"/>
  <c r="G234" i="17" s="1"/>
  <c r="I236" i="14" s="1"/>
  <c r="E233" i="17"/>
  <c r="G233" i="17" s="1"/>
  <c r="I235" i="14" s="1"/>
  <c r="E232" i="17"/>
  <c r="G232" i="17" s="1"/>
  <c r="I234" i="14" s="1"/>
  <c r="E231" i="17"/>
  <c r="G231" i="17" s="1"/>
  <c r="I233" i="14" s="1"/>
  <c r="E230" i="17"/>
  <c r="G230" i="17" s="1"/>
  <c r="I232" i="14" s="1"/>
  <c r="E229" i="17"/>
  <c r="G229" i="17" s="1"/>
  <c r="I231" i="14" s="1"/>
  <c r="E228" i="17"/>
  <c r="G228" i="17" s="1"/>
  <c r="I230" i="14" s="1"/>
  <c r="E227" i="17"/>
  <c r="G227" i="17" s="1"/>
  <c r="I229" i="14" s="1"/>
  <c r="E226" i="17"/>
  <c r="G226" i="17" s="1"/>
  <c r="I228" i="14" s="1"/>
  <c r="E225" i="17"/>
  <c r="G225" i="17" s="1"/>
  <c r="I227" i="14" s="1"/>
  <c r="E224" i="17"/>
  <c r="G224" i="17" s="1"/>
  <c r="I226" i="14" s="1"/>
  <c r="E223" i="17"/>
  <c r="G223" i="17" s="1"/>
  <c r="I225" i="14" s="1"/>
  <c r="E222" i="17"/>
  <c r="G222" i="17" s="1"/>
  <c r="I224" i="14" s="1"/>
  <c r="E221" i="17"/>
  <c r="G221" i="17" s="1"/>
  <c r="I223" i="14" s="1"/>
  <c r="E220" i="17"/>
  <c r="G220" i="17" s="1"/>
  <c r="I222" i="14" s="1"/>
  <c r="E219" i="17"/>
  <c r="G219" i="17" s="1"/>
  <c r="I221" i="14" s="1"/>
  <c r="E218" i="17"/>
  <c r="G218" i="17" s="1"/>
  <c r="I220" i="14" s="1"/>
  <c r="E217" i="17"/>
  <c r="G217" i="17" s="1"/>
  <c r="I219" i="14" s="1"/>
  <c r="E216" i="17"/>
  <c r="G216" i="17" s="1"/>
  <c r="I218" i="14" s="1"/>
  <c r="E215" i="17"/>
  <c r="G215" i="17" s="1"/>
  <c r="I217" i="14" s="1"/>
  <c r="E214" i="17"/>
  <c r="G214" i="17" s="1"/>
  <c r="I216" i="14" s="1"/>
  <c r="E213" i="17"/>
  <c r="G213" i="17" s="1"/>
  <c r="I215" i="14" s="1"/>
  <c r="E212" i="17"/>
  <c r="G212" i="17" s="1"/>
  <c r="I214" i="14" s="1"/>
  <c r="E211" i="17"/>
  <c r="G211" i="17" s="1"/>
  <c r="I213" i="14" s="1"/>
  <c r="E210" i="17"/>
  <c r="G210" i="17" s="1"/>
  <c r="I212" i="14" s="1"/>
  <c r="E209" i="17"/>
  <c r="G209" i="17" s="1"/>
  <c r="I211" i="14" s="1"/>
  <c r="E208" i="17"/>
  <c r="G208" i="17" s="1"/>
  <c r="I210" i="14" s="1"/>
  <c r="E207" i="17"/>
  <c r="G207" i="17" s="1"/>
  <c r="I209" i="14" s="1"/>
  <c r="E206" i="17"/>
  <c r="G206" i="17" s="1"/>
  <c r="I208" i="14" s="1"/>
  <c r="E205" i="17"/>
  <c r="G205" i="17" s="1"/>
  <c r="I207" i="14" s="1"/>
  <c r="E204" i="17"/>
  <c r="G204" i="17" s="1"/>
  <c r="I206" i="14" s="1"/>
  <c r="E203" i="17"/>
  <c r="G203" i="17" s="1"/>
  <c r="I205" i="14" s="1"/>
  <c r="E202" i="17"/>
  <c r="G202" i="17" s="1"/>
  <c r="I204" i="14" s="1"/>
  <c r="E201" i="17"/>
  <c r="G201" i="17" s="1"/>
  <c r="I203" i="14" s="1"/>
  <c r="E200" i="17"/>
  <c r="G200" i="17" s="1"/>
  <c r="I202" i="14" s="1"/>
  <c r="E199" i="17"/>
  <c r="G199" i="17" s="1"/>
  <c r="I201" i="14" s="1"/>
  <c r="E198" i="17"/>
  <c r="G198" i="17" s="1"/>
  <c r="I200" i="14" s="1"/>
  <c r="E197" i="17"/>
  <c r="G197" i="17" s="1"/>
  <c r="I199" i="14" s="1"/>
  <c r="E196" i="17"/>
  <c r="G196" i="17" s="1"/>
  <c r="I198" i="14" s="1"/>
  <c r="E195" i="17"/>
  <c r="G195" i="17" s="1"/>
  <c r="I197" i="14" s="1"/>
  <c r="E194" i="17"/>
  <c r="G194" i="17" s="1"/>
  <c r="I196" i="14" s="1"/>
  <c r="E193" i="17"/>
  <c r="G193" i="17" s="1"/>
  <c r="I195" i="14" s="1"/>
  <c r="E192" i="17"/>
  <c r="G192" i="17" s="1"/>
  <c r="I194" i="14" s="1"/>
  <c r="E191" i="17"/>
  <c r="G191" i="17" s="1"/>
  <c r="I193" i="14" s="1"/>
  <c r="E190" i="17"/>
  <c r="G190" i="17" s="1"/>
  <c r="I192" i="14" s="1"/>
  <c r="E189" i="17"/>
  <c r="G189" i="17" s="1"/>
  <c r="I191" i="14" s="1"/>
  <c r="E188" i="17"/>
  <c r="G188" i="17" s="1"/>
  <c r="I190" i="14" s="1"/>
  <c r="E187" i="17"/>
  <c r="G187" i="17" s="1"/>
  <c r="I189" i="14" s="1"/>
  <c r="E186" i="17"/>
  <c r="G186" i="17" s="1"/>
  <c r="I188" i="14" s="1"/>
  <c r="E185" i="17"/>
  <c r="G185" i="17" s="1"/>
  <c r="I187" i="14" s="1"/>
  <c r="E184" i="17"/>
  <c r="G184" i="17" s="1"/>
  <c r="I186" i="14" s="1"/>
  <c r="E183" i="17"/>
  <c r="G183" i="17" s="1"/>
  <c r="I185" i="14" s="1"/>
  <c r="E182" i="17"/>
  <c r="G182" i="17" s="1"/>
  <c r="I184" i="14" s="1"/>
  <c r="E181" i="17"/>
  <c r="G181" i="17" s="1"/>
  <c r="I183" i="14" s="1"/>
  <c r="E180" i="17"/>
  <c r="G180" i="17" s="1"/>
  <c r="I182" i="14" s="1"/>
  <c r="E179" i="17"/>
  <c r="G179" i="17" s="1"/>
  <c r="I181" i="14" s="1"/>
  <c r="E178" i="17"/>
  <c r="G178" i="17" s="1"/>
  <c r="I180" i="14" s="1"/>
  <c r="E177" i="17"/>
  <c r="G177" i="17" s="1"/>
  <c r="I179" i="14" s="1"/>
  <c r="E176" i="17"/>
  <c r="G176" i="17" s="1"/>
  <c r="I178" i="14" s="1"/>
  <c r="E175" i="17"/>
  <c r="G175" i="17" s="1"/>
  <c r="I177" i="14" s="1"/>
  <c r="E174" i="17"/>
  <c r="G174" i="17" s="1"/>
  <c r="I176" i="14" s="1"/>
  <c r="E173" i="17"/>
  <c r="G173" i="17" s="1"/>
  <c r="I175" i="14" s="1"/>
  <c r="E172" i="17"/>
  <c r="G172" i="17" s="1"/>
  <c r="I174" i="14" s="1"/>
  <c r="B172" i="17"/>
  <c r="E171" i="17"/>
  <c r="G171" i="17" s="1"/>
  <c r="I173" i="14" s="1"/>
  <c r="E170" i="17"/>
  <c r="G170" i="17" s="1"/>
  <c r="I172" i="14" s="1"/>
  <c r="E169" i="17"/>
  <c r="G169" i="17" s="1"/>
  <c r="I171" i="14" s="1"/>
  <c r="E168" i="17"/>
  <c r="G168" i="17" s="1"/>
  <c r="I170" i="14" s="1"/>
  <c r="E167" i="17"/>
  <c r="G167" i="17" s="1"/>
  <c r="I169" i="14" s="1"/>
  <c r="E166" i="17"/>
  <c r="G166" i="17" s="1"/>
  <c r="I168" i="14" s="1"/>
  <c r="E165" i="17"/>
  <c r="G165" i="17" s="1"/>
  <c r="I167" i="14" s="1"/>
  <c r="E164" i="17"/>
  <c r="G164" i="17" s="1"/>
  <c r="I166" i="14" s="1"/>
  <c r="E163" i="17"/>
  <c r="G163" i="17" s="1"/>
  <c r="I165" i="14" s="1"/>
  <c r="E162" i="17"/>
  <c r="G162" i="17" s="1"/>
  <c r="I164" i="14" s="1"/>
  <c r="E161" i="17"/>
  <c r="G161" i="17" s="1"/>
  <c r="I163" i="14" s="1"/>
  <c r="E160" i="17"/>
  <c r="G160" i="17" s="1"/>
  <c r="I162" i="14" s="1"/>
  <c r="E159" i="17"/>
  <c r="G159" i="17" s="1"/>
  <c r="I161" i="14" s="1"/>
  <c r="E158" i="17"/>
  <c r="G158" i="17" s="1"/>
  <c r="I160" i="14" s="1"/>
  <c r="E157" i="17"/>
  <c r="G157" i="17" s="1"/>
  <c r="I159" i="14" s="1"/>
  <c r="E156" i="17"/>
  <c r="G156" i="17" s="1"/>
  <c r="I158" i="14" s="1"/>
  <c r="E155" i="17"/>
  <c r="G155" i="17" s="1"/>
  <c r="I157" i="14" s="1"/>
  <c r="E154" i="17"/>
  <c r="G154" i="17" s="1"/>
  <c r="I156" i="14" s="1"/>
  <c r="E153" i="17"/>
  <c r="G153" i="17" s="1"/>
  <c r="I155" i="14" s="1"/>
  <c r="E152" i="17"/>
  <c r="G152" i="17" s="1"/>
  <c r="I154" i="14" s="1"/>
  <c r="E151" i="17"/>
  <c r="G151" i="17" s="1"/>
  <c r="I153" i="14" s="1"/>
  <c r="E150" i="17"/>
  <c r="G150" i="17" s="1"/>
  <c r="I152" i="14" s="1"/>
  <c r="E149" i="17"/>
  <c r="G149" i="17" s="1"/>
  <c r="I151" i="14" s="1"/>
  <c r="E148" i="17"/>
  <c r="G148" i="17" s="1"/>
  <c r="I150" i="14" s="1"/>
  <c r="E147" i="17"/>
  <c r="G147" i="17" s="1"/>
  <c r="I149" i="14" s="1"/>
  <c r="E146" i="17"/>
  <c r="G146" i="17" s="1"/>
  <c r="I148" i="14" s="1"/>
  <c r="E145" i="17"/>
  <c r="G145" i="17" s="1"/>
  <c r="I147" i="14" s="1"/>
  <c r="E144" i="17"/>
  <c r="G144" i="17" s="1"/>
  <c r="I146" i="14" s="1"/>
  <c r="E143" i="17"/>
  <c r="G143" i="17" s="1"/>
  <c r="I145" i="14" s="1"/>
  <c r="E142" i="17"/>
  <c r="G142" i="17" s="1"/>
  <c r="I144" i="14" s="1"/>
  <c r="E141" i="17"/>
  <c r="G141" i="17" s="1"/>
  <c r="I143" i="14" s="1"/>
  <c r="E140" i="17"/>
  <c r="G140" i="17" s="1"/>
  <c r="I142" i="14" s="1"/>
  <c r="E139" i="17"/>
  <c r="G139" i="17" s="1"/>
  <c r="I141" i="14" s="1"/>
  <c r="E138" i="17"/>
  <c r="G138" i="17" s="1"/>
  <c r="I140" i="14" s="1"/>
  <c r="E137" i="17"/>
  <c r="G137" i="17" s="1"/>
  <c r="I139" i="14" s="1"/>
  <c r="E136" i="17"/>
  <c r="G136" i="17" s="1"/>
  <c r="I138" i="14" s="1"/>
  <c r="E135" i="17"/>
  <c r="G135" i="17" s="1"/>
  <c r="I137" i="14" s="1"/>
  <c r="E134" i="17"/>
  <c r="G134" i="17" s="1"/>
  <c r="I136" i="14" s="1"/>
  <c r="E133" i="17"/>
  <c r="G133" i="17" s="1"/>
  <c r="I135" i="14" s="1"/>
  <c r="E132" i="17"/>
  <c r="G132" i="17" s="1"/>
  <c r="I134" i="14" s="1"/>
  <c r="E131" i="17"/>
  <c r="G131" i="17" s="1"/>
  <c r="I133" i="14" s="1"/>
  <c r="E130" i="17"/>
  <c r="G130" i="17" s="1"/>
  <c r="I132" i="14" s="1"/>
  <c r="E129" i="17"/>
  <c r="G129" i="17" s="1"/>
  <c r="I131" i="14" s="1"/>
  <c r="E128" i="17"/>
  <c r="G128" i="17" s="1"/>
  <c r="I130" i="14" s="1"/>
  <c r="E127" i="17"/>
  <c r="G127" i="17" s="1"/>
  <c r="I129" i="14" s="1"/>
  <c r="E126" i="17"/>
  <c r="G126" i="17" s="1"/>
  <c r="I128" i="14" s="1"/>
  <c r="E125" i="17"/>
  <c r="G125" i="17" s="1"/>
  <c r="I127" i="14" s="1"/>
  <c r="E124" i="17"/>
  <c r="G124" i="17" s="1"/>
  <c r="I126" i="14" s="1"/>
  <c r="E123" i="17"/>
  <c r="G123" i="17" s="1"/>
  <c r="I125" i="14" s="1"/>
  <c r="E122" i="17"/>
  <c r="G122" i="17" s="1"/>
  <c r="I124" i="14" s="1"/>
  <c r="E121" i="17"/>
  <c r="G121" i="17" s="1"/>
  <c r="I123" i="14" s="1"/>
  <c r="E120" i="17"/>
  <c r="G120" i="17" s="1"/>
  <c r="I122" i="14" s="1"/>
  <c r="E119" i="17"/>
  <c r="G119" i="17" s="1"/>
  <c r="I121" i="14" s="1"/>
  <c r="E118" i="17"/>
  <c r="G118" i="17" s="1"/>
  <c r="I120" i="14" s="1"/>
  <c r="E117" i="17"/>
  <c r="G117" i="17" s="1"/>
  <c r="I119" i="14" s="1"/>
  <c r="E116" i="17"/>
  <c r="G116" i="17" s="1"/>
  <c r="I118" i="14" s="1"/>
  <c r="E115" i="17"/>
  <c r="G115" i="17" s="1"/>
  <c r="I117" i="14" s="1"/>
  <c r="E114" i="17"/>
  <c r="G114" i="17" s="1"/>
  <c r="I116" i="14" s="1"/>
  <c r="E113" i="17"/>
  <c r="G113" i="17" s="1"/>
  <c r="I115" i="14" s="1"/>
  <c r="E112" i="17"/>
  <c r="G112" i="17" s="1"/>
  <c r="I114" i="14" s="1"/>
  <c r="E111" i="17"/>
  <c r="G111" i="17" s="1"/>
  <c r="I113" i="14" s="1"/>
  <c r="E110" i="17"/>
  <c r="G110" i="17" s="1"/>
  <c r="I112" i="14" s="1"/>
  <c r="E109" i="17"/>
  <c r="G109" i="17" s="1"/>
  <c r="I111" i="14" s="1"/>
  <c r="E108" i="17"/>
  <c r="G108" i="17" s="1"/>
  <c r="I110" i="14" s="1"/>
  <c r="E107" i="17"/>
  <c r="G107" i="17" s="1"/>
  <c r="I109" i="14" s="1"/>
  <c r="E106" i="17"/>
  <c r="G106" i="17" s="1"/>
  <c r="I108" i="14" s="1"/>
  <c r="E105" i="17"/>
  <c r="G105" i="17" s="1"/>
  <c r="I107" i="14" s="1"/>
  <c r="E104" i="17"/>
  <c r="G104" i="17" s="1"/>
  <c r="I106" i="14" s="1"/>
  <c r="E103" i="17"/>
  <c r="G103" i="17" s="1"/>
  <c r="I105" i="14" s="1"/>
  <c r="E102" i="17"/>
  <c r="G102" i="17" s="1"/>
  <c r="I104" i="14" s="1"/>
  <c r="E101" i="17"/>
  <c r="G101" i="17" s="1"/>
  <c r="I103" i="14" s="1"/>
  <c r="E100" i="17"/>
  <c r="G100" i="17" s="1"/>
  <c r="I102" i="14" s="1"/>
  <c r="E99" i="17"/>
  <c r="G99" i="17" s="1"/>
  <c r="I101" i="14" s="1"/>
  <c r="E98" i="17"/>
  <c r="G98" i="17" s="1"/>
  <c r="I100" i="14" s="1"/>
  <c r="E97" i="17"/>
  <c r="G97" i="17" s="1"/>
  <c r="I99" i="14" s="1"/>
  <c r="E96" i="17"/>
  <c r="G96" i="17" s="1"/>
  <c r="I98" i="14" s="1"/>
  <c r="E95" i="17"/>
  <c r="G95" i="17" s="1"/>
  <c r="I97" i="14" s="1"/>
  <c r="E94" i="17"/>
  <c r="G94" i="17" s="1"/>
  <c r="I96" i="14" s="1"/>
  <c r="E93" i="17"/>
  <c r="G93" i="17" s="1"/>
  <c r="I95" i="14" s="1"/>
  <c r="E92" i="17"/>
  <c r="G92" i="17" s="1"/>
  <c r="I94" i="14" s="1"/>
  <c r="E91" i="17"/>
  <c r="G91" i="17" s="1"/>
  <c r="I93" i="14" s="1"/>
  <c r="E90" i="17"/>
  <c r="G90" i="17" s="1"/>
  <c r="I92" i="14" s="1"/>
  <c r="E89" i="17"/>
  <c r="G89" i="17" s="1"/>
  <c r="I91" i="14" s="1"/>
  <c r="E88" i="17"/>
  <c r="G88" i="17" s="1"/>
  <c r="I90" i="14" s="1"/>
  <c r="E87" i="17"/>
  <c r="G87" i="17" s="1"/>
  <c r="I89" i="14" s="1"/>
  <c r="E86" i="17"/>
  <c r="G86" i="17" s="1"/>
  <c r="I88" i="14" s="1"/>
  <c r="E85" i="17"/>
  <c r="G85" i="17" s="1"/>
  <c r="I87" i="14" s="1"/>
  <c r="E84" i="17"/>
  <c r="G84" i="17" s="1"/>
  <c r="I86" i="14" s="1"/>
  <c r="E83" i="17"/>
  <c r="G83" i="17" s="1"/>
  <c r="I85" i="14" s="1"/>
  <c r="E82" i="17"/>
  <c r="G82" i="17" s="1"/>
  <c r="I84" i="14" s="1"/>
  <c r="E81" i="17"/>
  <c r="G81" i="17" s="1"/>
  <c r="I83" i="14" s="1"/>
  <c r="E80" i="17"/>
  <c r="G80" i="17" s="1"/>
  <c r="I82" i="14" s="1"/>
  <c r="E79" i="17"/>
  <c r="G79" i="17" s="1"/>
  <c r="I81" i="14" s="1"/>
  <c r="E78" i="17"/>
  <c r="G78" i="17" s="1"/>
  <c r="I80" i="14" s="1"/>
  <c r="E77" i="17"/>
  <c r="G77" i="17" s="1"/>
  <c r="I79" i="14" s="1"/>
  <c r="E76" i="17"/>
  <c r="G76" i="17" s="1"/>
  <c r="I78" i="14" s="1"/>
  <c r="E75" i="17"/>
  <c r="G75" i="17" s="1"/>
  <c r="I77" i="14" s="1"/>
  <c r="E74" i="17"/>
  <c r="G74" i="17" s="1"/>
  <c r="I76" i="14" s="1"/>
  <c r="E73" i="17"/>
  <c r="G73" i="17" s="1"/>
  <c r="I75" i="14" s="1"/>
  <c r="E72" i="17"/>
  <c r="G72" i="17" s="1"/>
  <c r="I74" i="14" s="1"/>
  <c r="E71" i="17"/>
  <c r="G71" i="17" s="1"/>
  <c r="I73" i="14" s="1"/>
  <c r="E70" i="17"/>
  <c r="G70" i="17" s="1"/>
  <c r="I72" i="14" s="1"/>
  <c r="E69" i="17"/>
  <c r="G69" i="17" s="1"/>
  <c r="I71" i="14" s="1"/>
  <c r="E68" i="17"/>
  <c r="G68" i="17" s="1"/>
  <c r="I70" i="14" s="1"/>
  <c r="E67" i="17"/>
  <c r="G67" i="17" s="1"/>
  <c r="I69" i="14" s="1"/>
  <c r="E66" i="17"/>
  <c r="G66" i="17" s="1"/>
  <c r="I68" i="14" s="1"/>
  <c r="E65" i="17"/>
  <c r="G65" i="17" s="1"/>
  <c r="I67" i="14" s="1"/>
  <c r="E64" i="17"/>
  <c r="G64" i="17" s="1"/>
  <c r="I66" i="14" s="1"/>
  <c r="E63" i="17"/>
  <c r="G63" i="17" s="1"/>
  <c r="I65" i="14" s="1"/>
  <c r="E62" i="17"/>
  <c r="G62" i="17" s="1"/>
  <c r="I64" i="14" s="1"/>
  <c r="E61" i="17"/>
  <c r="G61" i="17" s="1"/>
  <c r="I63" i="14" s="1"/>
  <c r="E60" i="17"/>
  <c r="G60" i="17" s="1"/>
  <c r="I62" i="14" s="1"/>
  <c r="E59" i="17"/>
  <c r="G59" i="17" s="1"/>
  <c r="I61" i="14" s="1"/>
  <c r="E58" i="17"/>
  <c r="G58" i="17" s="1"/>
  <c r="I60" i="14" s="1"/>
  <c r="E57" i="17"/>
  <c r="G57" i="17" s="1"/>
  <c r="I59" i="14" s="1"/>
  <c r="E56" i="17"/>
  <c r="G56" i="17" s="1"/>
  <c r="I58" i="14" s="1"/>
  <c r="E55" i="17"/>
  <c r="G55" i="17" s="1"/>
  <c r="I57" i="14" s="1"/>
  <c r="E54" i="17"/>
  <c r="G54" i="17" s="1"/>
  <c r="I56" i="14" s="1"/>
  <c r="E53" i="17"/>
  <c r="G53" i="17" s="1"/>
  <c r="I55" i="14" s="1"/>
  <c r="E52" i="17"/>
  <c r="G52" i="17" s="1"/>
  <c r="I54" i="14" s="1"/>
  <c r="E51" i="17"/>
  <c r="G51" i="17" s="1"/>
  <c r="I53" i="14" s="1"/>
  <c r="E50" i="17"/>
  <c r="G50" i="17" s="1"/>
  <c r="I52" i="14" s="1"/>
  <c r="E49" i="17"/>
  <c r="G49" i="17" s="1"/>
  <c r="I51" i="14" s="1"/>
  <c r="E48" i="17"/>
  <c r="G48" i="17" s="1"/>
  <c r="I50" i="14" s="1"/>
  <c r="E47" i="17"/>
  <c r="G47" i="17" s="1"/>
  <c r="I49" i="14" s="1"/>
  <c r="E46" i="17"/>
  <c r="G46" i="17" s="1"/>
  <c r="I48" i="14" s="1"/>
  <c r="E45" i="17"/>
  <c r="G45" i="17" s="1"/>
  <c r="I47" i="14" s="1"/>
  <c r="E44" i="17"/>
  <c r="G44" i="17" s="1"/>
  <c r="I46" i="14" s="1"/>
  <c r="E43" i="17"/>
  <c r="G43" i="17" s="1"/>
  <c r="I45" i="14" s="1"/>
  <c r="E42" i="17"/>
  <c r="G42" i="17" s="1"/>
  <c r="I44" i="14" s="1"/>
  <c r="E41" i="17"/>
  <c r="G41" i="17" s="1"/>
  <c r="I43" i="14" s="1"/>
  <c r="E40" i="17"/>
  <c r="G40" i="17" s="1"/>
  <c r="I42" i="14" s="1"/>
  <c r="E39" i="17"/>
  <c r="G39" i="17" s="1"/>
  <c r="I41" i="14" s="1"/>
  <c r="E38" i="17"/>
  <c r="G38" i="17" s="1"/>
  <c r="I40" i="14" s="1"/>
  <c r="E37" i="17"/>
  <c r="G37" i="17" s="1"/>
  <c r="I39" i="14" s="1"/>
  <c r="E36" i="17"/>
  <c r="G36" i="17" s="1"/>
  <c r="I38" i="14" s="1"/>
  <c r="E35" i="17"/>
  <c r="G35" i="17" s="1"/>
  <c r="I37" i="14" s="1"/>
  <c r="E34" i="17"/>
  <c r="G34" i="17" s="1"/>
  <c r="I36" i="14" s="1"/>
  <c r="E33" i="17"/>
  <c r="G33" i="17" s="1"/>
  <c r="I35" i="14" s="1"/>
  <c r="E32" i="17"/>
  <c r="G32" i="17" s="1"/>
  <c r="I34" i="14" s="1"/>
  <c r="E31" i="17"/>
  <c r="G31" i="17" s="1"/>
  <c r="I33" i="14" s="1"/>
  <c r="E30" i="17"/>
  <c r="G30" i="17" s="1"/>
  <c r="I32" i="14" s="1"/>
  <c r="E29" i="17"/>
  <c r="G29" i="17" s="1"/>
  <c r="I31" i="14" s="1"/>
  <c r="E28" i="17"/>
  <c r="G28" i="17" s="1"/>
  <c r="I30" i="14" s="1"/>
  <c r="E27" i="17"/>
  <c r="G27" i="17" s="1"/>
  <c r="I29" i="14" s="1"/>
  <c r="E26" i="17"/>
  <c r="G26" i="17" s="1"/>
  <c r="I28" i="14" s="1"/>
  <c r="E25" i="17"/>
  <c r="G25" i="17" s="1"/>
  <c r="I27" i="14" s="1"/>
  <c r="E24" i="17"/>
  <c r="G24" i="17" s="1"/>
  <c r="I26" i="14" s="1"/>
  <c r="E23" i="17"/>
  <c r="G23" i="17" s="1"/>
  <c r="I25" i="14" s="1"/>
  <c r="E22" i="17"/>
  <c r="G22" i="17" s="1"/>
  <c r="I24" i="14" s="1"/>
  <c r="E21" i="17"/>
  <c r="G21" i="17" s="1"/>
  <c r="I23" i="14" s="1"/>
  <c r="E20" i="17"/>
  <c r="G20" i="17" s="1"/>
  <c r="I22" i="14" s="1"/>
  <c r="E19" i="17"/>
  <c r="G19" i="17" s="1"/>
  <c r="I21" i="14" s="1"/>
  <c r="E18" i="17"/>
  <c r="G18" i="17" s="1"/>
  <c r="I20" i="14" s="1"/>
  <c r="E17" i="17"/>
  <c r="G17" i="17" s="1"/>
  <c r="I19" i="14" s="1"/>
  <c r="E16" i="17"/>
  <c r="G16" i="17" s="1"/>
  <c r="I18" i="14" s="1"/>
  <c r="E15" i="17"/>
  <c r="G15" i="17" s="1"/>
  <c r="I17" i="14" s="1"/>
  <c r="E14" i="17"/>
  <c r="G14" i="17" s="1"/>
  <c r="I16" i="14" s="1"/>
  <c r="E13" i="17"/>
  <c r="G13" i="17" s="1"/>
  <c r="I15" i="14" s="1"/>
  <c r="E12" i="17"/>
  <c r="G12" i="17" s="1"/>
  <c r="I14" i="14" s="1"/>
  <c r="E11" i="17"/>
  <c r="G11" i="17" s="1"/>
  <c r="I13" i="14" s="1"/>
  <c r="E10" i="17"/>
  <c r="G10" i="17" s="1"/>
  <c r="I12" i="14" s="1"/>
  <c r="E9" i="17"/>
  <c r="G9" i="17" s="1"/>
  <c r="I11" i="14" s="1"/>
  <c r="E8" i="17"/>
  <c r="G8" i="17" s="1"/>
  <c r="I10" i="14" s="1"/>
  <c r="E7" i="17"/>
  <c r="G7" i="17" s="1"/>
  <c r="I9" i="14" s="1"/>
  <c r="G73" i="14"/>
  <c r="G152" i="14"/>
  <c r="G216" i="14"/>
  <c r="E341" i="16"/>
  <c r="G341" i="16" s="1"/>
  <c r="E340" i="16"/>
  <c r="G340" i="16" s="1"/>
  <c r="E339" i="16"/>
  <c r="G339" i="16" s="1"/>
  <c r="E338" i="16"/>
  <c r="G338" i="16" s="1"/>
  <c r="E337" i="16"/>
  <c r="G337" i="16" s="1"/>
  <c r="H339" i="14" s="1"/>
  <c r="E336" i="16"/>
  <c r="G336" i="16" s="1"/>
  <c r="E335" i="16"/>
  <c r="G335" i="16" s="1"/>
  <c r="H337" i="14" s="1"/>
  <c r="E334" i="16"/>
  <c r="G334" i="16" s="1"/>
  <c r="E333" i="16"/>
  <c r="G333" i="16" s="1"/>
  <c r="H335" i="14" s="1"/>
  <c r="E332" i="16"/>
  <c r="G332" i="16" s="1"/>
  <c r="G331" i="16"/>
  <c r="H333" i="14" s="1"/>
  <c r="E331" i="16"/>
  <c r="E330" i="16"/>
  <c r="G330" i="16" s="1"/>
  <c r="E329" i="16"/>
  <c r="G329" i="16" s="1"/>
  <c r="H331" i="14" s="1"/>
  <c r="E328" i="16"/>
  <c r="G328" i="16" s="1"/>
  <c r="E327" i="16"/>
  <c r="G327" i="16" s="1"/>
  <c r="H329" i="14" s="1"/>
  <c r="E326" i="16"/>
  <c r="G326" i="16" s="1"/>
  <c r="E325" i="16"/>
  <c r="G325" i="16" s="1"/>
  <c r="E324" i="16"/>
  <c r="G324" i="16" s="1"/>
  <c r="E323" i="16"/>
  <c r="G323" i="16" s="1"/>
  <c r="E322" i="16"/>
  <c r="G322" i="16" s="1"/>
  <c r="E321" i="16"/>
  <c r="G321" i="16" s="1"/>
  <c r="H323" i="14" s="1"/>
  <c r="E320" i="16"/>
  <c r="G320" i="16" s="1"/>
  <c r="E319" i="16"/>
  <c r="G319" i="16" s="1"/>
  <c r="H321" i="14" s="1"/>
  <c r="E318" i="16"/>
  <c r="G318" i="16" s="1"/>
  <c r="E317" i="16"/>
  <c r="G317" i="16" s="1"/>
  <c r="H319" i="14" s="1"/>
  <c r="E316" i="16"/>
  <c r="G316" i="16" s="1"/>
  <c r="E315" i="16"/>
  <c r="G315" i="16" s="1"/>
  <c r="H317" i="14" s="1"/>
  <c r="E314" i="16"/>
  <c r="G314" i="16" s="1"/>
  <c r="E313" i="16"/>
  <c r="G313" i="16" s="1"/>
  <c r="H315" i="14" s="1"/>
  <c r="E312" i="16"/>
  <c r="G312" i="16" s="1"/>
  <c r="E311" i="16"/>
  <c r="G311" i="16" s="1"/>
  <c r="H313" i="14" s="1"/>
  <c r="E310" i="16"/>
  <c r="G310" i="16" s="1"/>
  <c r="E309" i="16"/>
  <c r="G309" i="16" s="1"/>
  <c r="E308" i="16"/>
  <c r="G308" i="16" s="1"/>
  <c r="E307" i="16"/>
  <c r="G307" i="16" s="1"/>
  <c r="E306" i="16"/>
  <c r="G306" i="16" s="1"/>
  <c r="E305" i="16"/>
  <c r="G305" i="16" s="1"/>
  <c r="H307" i="14" s="1"/>
  <c r="E304" i="16"/>
  <c r="G304" i="16" s="1"/>
  <c r="E303" i="16"/>
  <c r="G303" i="16" s="1"/>
  <c r="H305" i="14" s="1"/>
  <c r="E302" i="16"/>
  <c r="G302" i="16" s="1"/>
  <c r="E301" i="16"/>
  <c r="G301" i="16" s="1"/>
  <c r="H303" i="14" s="1"/>
  <c r="E300" i="16"/>
  <c r="G300" i="16" s="1"/>
  <c r="E299" i="16"/>
  <c r="G299" i="16" s="1"/>
  <c r="H301" i="14" s="1"/>
  <c r="E298" i="16"/>
  <c r="G298" i="16" s="1"/>
  <c r="E297" i="16"/>
  <c r="G297" i="16" s="1"/>
  <c r="H299" i="14" s="1"/>
  <c r="E296" i="16"/>
  <c r="G296" i="16" s="1"/>
  <c r="E295" i="16"/>
  <c r="G295" i="16" s="1"/>
  <c r="H297" i="14" s="1"/>
  <c r="E294" i="16"/>
  <c r="G294" i="16" s="1"/>
  <c r="E293" i="16"/>
  <c r="G293" i="16" s="1"/>
  <c r="E292" i="16"/>
  <c r="G292" i="16" s="1"/>
  <c r="H294" i="14" s="1"/>
  <c r="E291" i="16"/>
  <c r="G291" i="16" s="1"/>
  <c r="E290" i="16"/>
  <c r="G290" i="16" s="1"/>
  <c r="E289" i="16"/>
  <c r="G289" i="16" s="1"/>
  <c r="H291" i="14" s="1"/>
  <c r="E288" i="16"/>
  <c r="G288" i="16" s="1"/>
  <c r="E287" i="16"/>
  <c r="G287" i="16" s="1"/>
  <c r="H289" i="14" s="1"/>
  <c r="E286" i="16"/>
  <c r="G286" i="16" s="1"/>
  <c r="E285" i="16"/>
  <c r="G285" i="16" s="1"/>
  <c r="H287" i="14" s="1"/>
  <c r="E284" i="16"/>
  <c r="G284" i="16" s="1"/>
  <c r="E283" i="16"/>
  <c r="G283" i="16" s="1"/>
  <c r="H285" i="14" s="1"/>
  <c r="E282" i="16"/>
  <c r="G282" i="16" s="1"/>
  <c r="E281" i="16"/>
  <c r="G281" i="16" s="1"/>
  <c r="H283" i="14" s="1"/>
  <c r="E280" i="16"/>
  <c r="G280" i="16" s="1"/>
  <c r="E279" i="16"/>
  <c r="G279" i="16" s="1"/>
  <c r="H281" i="14" s="1"/>
  <c r="E278" i="16"/>
  <c r="G278" i="16" s="1"/>
  <c r="E277" i="16"/>
  <c r="G277" i="16" s="1"/>
  <c r="E276" i="16"/>
  <c r="G276" i="16" s="1"/>
  <c r="E275" i="16"/>
  <c r="G275" i="16" s="1"/>
  <c r="E274" i="16"/>
  <c r="G274" i="16" s="1"/>
  <c r="E273" i="16"/>
  <c r="G273" i="16" s="1"/>
  <c r="H275" i="14" s="1"/>
  <c r="E272" i="16"/>
  <c r="G272" i="16" s="1"/>
  <c r="E271" i="16"/>
  <c r="G271" i="16" s="1"/>
  <c r="H273" i="14" s="1"/>
  <c r="E270" i="16"/>
  <c r="G270" i="16" s="1"/>
  <c r="E269" i="16"/>
  <c r="G269" i="16" s="1"/>
  <c r="H271" i="14" s="1"/>
  <c r="E268" i="16"/>
  <c r="G268" i="16" s="1"/>
  <c r="E267" i="16"/>
  <c r="G267" i="16" s="1"/>
  <c r="E266" i="16"/>
  <c r="G266" i="16" s="1"/>
  <c r="E265" i="16"/>
  <c r="G265" i="16" s="1"/>
  <c r="E264" i="16"/>
  <c r="G264" i="16" s="1"/>
  <c r="H266" i="14" s="1"/>
  <c r="E263" i="16"/>
  <c r="G263" i="16" s="1"/>
  <c r="E262" i="16"/>
  <c r="G262" i="16" s="1"/>
  <c r="E261" i="16"/>
  <c r="G261" i="16" s="1"/>
  <c r="H263" i="14" s="1"/>
  <c r="E260" i="16"/>
  <c r="G260" i="16" s="1"/>
  <c r="E259" i="16"/>
  <c r="G259" i="16" s="1"/>
  <c r="E258" i="16"/>
  <c r="G258" i="16" s="1"/>
  <c r="H260" i="14" s="1"/>
  <c r="E257" i="16"/>
  <c r="G257" i="16" s="1"/>
  <c r="E256" i="16"/>
  <c r="G256" i="16" s="1"/>
  <c r="H258" i="14" s="1"/>
  <c r="E255" i="16"/>
  <c r="G255" i="16" s="1"/>
  <c r="E254" i="16"/>
  <c r="G254" i="16" s="1"/>
  <c r="H256" i="14" s="1"/>
  <c r="E253" i="16"/>
  <c r="G253" i="16" s="1"/>
  <c r="E252" i="16"/>
  <c r="G252" i="16" s="1"/>
  <c r="E251" i="16"/>
  <c r="G251" i="16" s="1"/>
  <c r="E250" i="16"/>
  <c r="G250" i="16" s="1"/>
  <c r="H252" i="14" s="1"/>
  <c r="E249" i="16"/>
  <c r="G249" i="16" s="1"/>
  <c r="E248" i="16"/>
  <c r="G248" i="16" s="1"/>
  <c r="H250" i="14" s="1"/>
  <c r="E247" i="16"/>
  <c r="G247" i="16" s="1"/>
  <c r="E246" i="16"/>
  <c r="G246" i="16" s="1"/>
  <c r="E245" i="16"/>
  <c r="G245" i="16" s="1"/>
  <c r="H247" i="14" s="1"/>
  <c r="E244" i="16"/>
  <c r="G244" i="16" s="1"/>
  <c r="E243" i="16"/>
  <c r="G243" i="16" s="1"/>
  <c r="E242" i="16"/>
  <c r="G242" i="16" s="1"/>
  <c r="H244" i="14" s="1"/>
  <c r="E241" i="16"/>
  <c r="G241" i="16" s="1"/>
  <c r="E240" i="16"/>
  <c r="G240" i="16" s="1"/>
  <c r="H242" i="14" s="1"/>
  <c r="E239" i="16"/>
  <c r="G239" i="16" s="1"/>
  <c r="E238" i="16"/>
  <c r="G238" i="16" s="1"/>
  <c r="H240" i="14" s="1"/>
  <c r="E237" i="16"/>
  <c r="G237" i="16" s="1"/>
  <c r="E236" i="16"/>
  <c r="G236" i="16" s="1"/>
  <c r="E235" i="16"/>
  <c r="G235" i="16" s="1"/>
  <c r="E234" i="16"/>
  <c r="G234" i="16" s="1"/>
  <c r="H236" i="14" s="1"/>
  <c r="E233" i="16"/>
  <c r="G233" i="16" s="1"/>
  <c r="E232" i="16"/>
  <c r="G232" i="16" s="1"/>
  <c r="H234" i="14" s="1"/>
  <c r="E231" i="16"/>
  <c r="G231" i="16" s="1"/>
  <c r="E230" i="16"/>
  <c r="G230" i="16" s="1"/>
  <c r="E229" i="16"/>
  <c r="G229" i="16" s="1"/>
  <c r="E228" i="16"/>
  <c r="G228" i="16" s="1"/>
  <c r="E227" i="16"/>
  <c r="G227" i="16" s="1"/>
  <c r="E226" i="16"/>
  <c r="G226" i="16" s="1"/>
  <c r="H228" i="14" s="1"/>
  <c r="E225" i="16"/>
  <c r="G225" i="16" s="1"/>
  <c r="E224" i="16"/>
  <c r="G224" i="16" s="1"/>
  <c r="H226" i="14" s="1"/>
  <c r="E223" i="16"/>
  <c r="G223" i="16" s="1"/>
  <c r="E222" i="16"/>
  <c r="G222" i="16" s="1"/>
  <c r="H224" i="14" s="1"/>
  <c r="E221" i="16"/>
  <c r="G221" i="16" s="1"/>
  <c r="E220" i="16"/>
  <c r="G220" i="16" s="1"/>
  <c r="E219" i="16"/>
  <c r="G219" i="16" s="1"/>
  <c r="E218" i="16"/>
  <c r="G218" i="16" s="1"/>
  <c r="H220" i="14" s="1"/>
  <c r="E217" i="16"/>
  <c r="G217" i="16" s="1"/>
  <c r="E216" i="16"/>
  <c r="G216" i="16" s="1"/>
  <c r="H218" i="14" s="1"/>
  <c r="E215" i="16"/>
  <c r="G215" i="16" s="1"/>
  <c r="E214" i="16"/>
  <c r="G214" i="16" s="1"/>
  <c r="E213" i="16"/>
  <c r="G213" i="16" s="1"/>
  <c r="E212" i="16"/>
  <c r="G212" i="16" s="1"/>
  <c r="E211" i="16"/>
  <c r="G211" i="16" s="1"/>
  <c r="E210" i="16"/>
  <c r="G210" i="16" s="1"/>
  <c r="H212" i="14" s="1"/>
  <c r="E209" i="16"/>
  <c r="G209" i="16" s="1"/>
  <c r="E208" i="16"/>
  <c r="G208" i="16" s="1"/>
  <c r="H210" i="14" s="1"/>
  <c r="E207" i="16"/>
  <c r="G207" i="16" s="1"/>
  <c r="E206" i="16"/>
  <c r="G206" i="16" s="1"/>
  <c r="H208" i="14" s="1"/>
  <c r="E205" i="16"/>
  <c r="G205" i="16" s="1"/>
  <c r="E204" i="16"/>
  <c r="G204" i="16" s="1"/>
  <c r="E203" i="16"/>
  <c r="G203" i="16" s="1"/>
  <c r="E202" i="16"/>
  <c r="G202" i="16" s="1"/>
  <c r="H204" i="14" s="1"/>
  <c r="E201" i="16"/>
  <c r="G201" i="16" s="1"/>
  <c r="E200" i="16"/>
  <c r="G200" i="16" s="1"/>
  <c r="H202" i="14" s="1"/>
  <c r="E199" i="16"/>
  <c r="G199" i="16" s="1"/>
  <c r="E198" i="16"/>
  <c r="G198" i="16" s="1"/>
  <c r="E197" i="16"/>
  <c r="G197" i="16" s="1"/>
  <c r="H199" i="14" s="1"/>
  <c r="E196" i="16"/>
  <c r="G196" i="16" s="1"/>
  <c r="E195" i="16"/>
  <c r="G195" i="16" s="1"/>
  <c r="E194" i="16"/>
  <c r="G194" i="16" s="1"/>
  <c r="H196" i="14" s="1"/>
  <c r="E193" i="16"/>
  <c r="G193" i="16" s="1"/>
  <c r="E192" i="16"/>
  <c r="G192" i="16" s="1"/>
  <c r="H194" i="14" s="1"/>
  <c r="E191" i="16"/>
  <c r="G191" i="16" s="1"/>
  <c r="E190" i="16"/>
  <c r="G190" i="16" s="1"/>
  <c r="H192" i="14" s="1"/>
  <c r="E189" i="16"/>
  <c r="G189" i="16" s="1"/>
  <c r="E188" i="16"/>
  <c r="G188" i="16" s="1"/>
  <c r="E187" i="16"/>
  <c r="G187" i="16" s="1"/>
  <c r="E186" i="16"/>
  <c r="G186" i="16" s="1"/>
  <c r="H188" i="14" s="1"/>
  <c r="E185" i="16"/>
  <c r="G185" i="16" s="1"/>
  <c r="E184" i="16"/>
  <c r="G184" i="16" s="1"/>
  <c r="H186" i="14" s="1"/>
  <c r="E183" i="16"/>
  <c r="G183" i="16" s="1"/>
  <c r="E182" i="16"/>
  <c r="G182" i="16" s="1"/>
  <c r="E181" i="16"/>
  <c r="G181" i="16" s="1"/>
  <c r="H183" i="14" s="1"/>
  <c r="E180" i="16"/>
  <c r="G180" i="16" s="1"/>
  <c r="E179" i="16"/>
  <c r="G179" i="16" s="1"/>
  <c r="E178" i="16"/>
  <c r="G178" i="16" s="1"/>
  <c r="H180" i="14" s="1"/>
  <c r="E177" i="16"/>
  <c r="G177" i="16" s="1"/>
  <c r="E176" i="16"/>
  <c r="G176" i="16" s="1"/>
  <c r="H178" i="14" s="1"/>
  <c r="E175" i="16"/>
  <c r="G175" i="16" s="1"/>
  <c r="E174" i="16"/>
  <c r="G174" i="16" s="1"/>
  <c r="H176" i="14" s="1"/>
  <c r="E173" i="16"/>
  <c r="G173" i="16" s="1"/>
  <c r="E172" i="16"/>
  <c r="G172" i="16" s="1"/>
  <c r="B172" i="16"/>
  <c r="E171" i="16"/>
  <c r="G171" i="16" s="1"/>
  <c r="E170" i="16"/>
  <c r="G170" i="16" s="1"/>
  <c r="H172" i="14" s="1"/>
  <c r="E169" i="16"/>
  <c r="G169" i="16" s="1"/>
  <c r="E168" i="16"/>
  <c r="G168" i="16" s="1"/>
  <c r="H170" i="14" s="1"/>
  <c r="E167" i="16"/>
  <c r="G167" i="16" s="1"/>
  <c r="E166" i="16"/>
  <c r="G166" i="16" s="1"/>
  <c r="H168" i="14" s="1"/>
  <c r="E165" i="16"/>
  <c r="G165" i="16" s="1"/>
  <c r="E164" i="16"/>
  <c r="G164" i="16" s="1"/>
  <c r="E163" i="16"/>
  <c r="G163" i="16" s="1"/>
  <c r="E162" i="16"/>
  <c r="G162" i="16" s="1"/>
  <c r="H164" i="14" s="1"/>
  <c r="E161" i="16"/>
  <c r="G161" i="16" s="1"/>
  <c r="E160" i="16"/>
  <c r="G160" i="16" s="1"/>
  <c r="H162" i="14" s="1"/>
  <c r="E159" i="16"/>
  <c r="G159" i="16" s="1"/>
  <c r="E158" i="16"/>
  <c r="G158" i="16" s="1"/>
  <c r="H160" i="14" s="1"/>
  <c r="E157" i="16"/>
  <c r="G157" i="16" s="1"/>
  <c r="E156" i="16"/>
  <c r="G156" i="16" s="1"/>
  <c r="H158" i="14" s="1"/>
  <c r="E155" i="16"/>
  <c r="G155" i="16" s="1"/>
  <c r="E154" i="16"/>
  <c r="G154" i="16" s="1"/>
  <c r="H156" i="14" s="1"/>
  <c r="E153" i="16"/>
  <c r="G153" i="16" s="1"/>
  <c r="E152" i="16"/>
  <c r="G152" i="16" s="1"/>
  <c r="H154" i="14" s="1"/>
  <c r="E151" i="16"/>
  <c r="G151" i="16" s="1"/>
  <c r="E150" i="16"/>
  <c r="G150" i="16" s="1"/>
  <c r="H152" i="14" s="1"/>
  <c r="E149" i="16"/>
  <c r="G149" i="16" s="1"/>
  <c r="E148" i="16"/>
  <c r="G148" i="16" s="1"/>
  <c r="E147" i="16"/>
  <c r="G147" i="16" s="1"/>
  <c r="E146" i="16"/>
  <c r="G146" i="16" s="1"/>
  <c r="H148" i="14" s="1"/>
  <c r="E145" i="16"/>
  <c r="G145" i="16" s="1"/>
  <c r="E144" i="16"/>
  <c r="G144" i="16" s="1"/>
  <c r="H146" i="14" s="1"/>
  <c r="E143" i="16"/>
  <c r="G143" i="16" s="1"/>
  <c r="E142" i="16"/>
  <c r="G142" i="16" s="1"/>
  <c r="H144" i="14" s="1"/>
  <c r="E141" i="16"/>
  <c r="G141" i="16" s="1"/>
  <c r="E140" i="16"/>
  <c r="G140" i="16" s="1"/>
  <c r="H142" i="14" s="1"/>
  <c r="E139" i="16"/>
  <c r="G139" i="16" s="1"/>
  <c r="E138" i="16"/>
  <c r="G138" i="16" s="1"/>
  <c r="H140" i="14" s="1"/>
  <c r="E137" i="16"/>
  <c r="G137" i="16" s="1"/>
  <c r="E136" i="16"/>
  <c r="G136" i="16" s="1"/>
  <c r="H138" i="14" s="1"/>
  <c r="E135" i="16"/>
  <c r="G135" i="16" s="1"/>
  <c r="E134" i="16"/>
  <c r="G134" i="16" s="1"/>
  <c r="H136" i="14" s="1"/>
  <c r="E133" i="16"/>
  <c r="G133" i="16" s="1"/>
  <c r="E132" i="16"/>
  <c r="G132" i="16" s="1"/>
  <c r="E131" i="16"/>
  <c r="G131" i="16" s="1"/>
  <c r="E130" i="16"/>
  <c r="G130" i="16" s="1"/>
  <c r="H132" i="14" s="1"/>
  <c r="E129" i="16"/>
  <c r="G129" i="16" s="1"/>
  <c r="E128" i="16"/>
  <c r="G128" i="16" s="1"/>
  <c r="H130" i="14" s="1"/>
  <c r="E127" i="16"/>
  <c r="G127" i="16" s="1"/>
  <c r="E126" i="16"/>
  <c r="G126" i="16" s="1"/>
  <c r="H128" i="14" s="1"/>
  <c r="E125" i="16"/>
  <c r="G125" i="16" s="1"/>
  <c r="E124" i="16"/>
  <c r="G124" i="16" s="1"/>
  <c r="H126" i="14" s="1"/>
  <c r="E123" i="16"/>
  <c r="G123" i="16" s="1"/>
  <c r="E122" i="16"/>
  <c r="G122" i="16" s="1"/>
  <c r="H124" i="14" s="1"/>
  <c r="E121" i="16"/>
  <c r="G121" i="16" s="1"/>
  <c r="E120" i="16"/>
  <c r="G120" i="16" s="1"/>
  <c r="H122" i="14" s="1"/>
  <c r="E119" i="16"/>
  <c r="G119" i="16" s="1"/>
  <c r="E118" i="16"/>
  <c r="G118" i="16" s="1"/>
  <c r="H120" i="14" s="1"/>
  <c r="E117" i="16"/>
  <c r="G117" i="16" s="1"/>
  <c r="E116" i="16"/>
  <c r="G116" i="16" s="1"/>
  <c r="E115" i="16"/>
  <c r="G115" i="16" s="1"/>
  <c r="E114" i="16"/>
  <c r="G114" i="16" s="1"/>
  <c r="H116" i="14" s="1"/>
  <c r="E113" i="16"/>
  <c r="G113" i="16" s="1"/>
  <c r="H115" i="14" s="1"/>
  <c r="E112" i="16"/>
  <c r="G112" i="16" s="1"/>
  <c r="E111" i="16"/>
  <c r="G111" i="16" s="1"/>
  <c r="H113" i="14" s="1"/>
  <c r="G110" i="16"/>
  <c r="E110" i="16"/>
  <c r="E109" i="16"/>
  <c r="G109" i="16" s="1"/>
  <c r="H111" i="14" s="1"/>
  <c r="E108" i="16"/>
  <c r="G108" i="16" s="1"/>
  <c r="E107" i="16"/>
  <c r="G107" i="16" s="1"/>
  <c r="H109" i="14" s="1"/>
  <c r="E106" i="16"/>
  <c r="G106" i="16" s="1"/>
  <c r="E105" i="16"/>
  <c r="G105" i="16" s="1"/>
  <c r="H107" i="14" s="1"/>
  <c r="E104" i="16"/>
  <c r="G104" i="16" s="1"/>
  <c r="E103" i="16"/>
  <c r="G103" i="16" s="1"/>
  <c r="H105" i="14" s="1"/>
  <c r="E102" i="16"/>
  <c r="G102" i="16" s="1"/>
  <c r="E101" i="16"/>
  <c r="G101" i="16" s="1"/>
  <c r="E100" i="16"/>
  <c r="G100" i="16" s="1"/>
  <c r="E99" i="16"/>
  <c r="G99" i="16" s="1"/>
  <c r="H101" i="14" s="1"/>
  <c r="E98" i="16"/>
  <c r="G98" i="16" s="1"/>
  <c r="E97" i="16"/>
  <c r="G97" i="16" s="1"/>
  <c r="H99" i="14" s="1"/>
  <c r="E96" i="16"/>
  <c r="G96" i="16" s="1"/>
  <c r="E95" i="16"/>
  <c r="G95" i="16" s="1"/>
  <c r="H97" i="14" s="1"/>
  <c r="E94" i="16"/>
  <c r="G94" i="16" s="1"/>
  <c r="E93" i="16"/>
  <c r="G93" i="16" s="1"/>
  <c r="H95" i="14" s="1"/>
  <c r="E92" i="16"/>
  <c r="G92" i="16" s="1"/>
  <c r="E91" i="16"/>
  <c r="G91" i="16" s="1"/>
  <c r="H93" i="14" s="1"/>
  <c r="E90" i="16"/>
  <c r="G90" i="16" s="1"/>
  <c r="E89" i="16"/>
  <c r="G89" i="16" s="1"/>
  <c r="H91" i="14" s="1"/>
  <c r="E88" i="16"/>
  <c r="G88" i="16" s="1"/>
  <c r="E87" i="16"/>
  <c r="G87" i="16" s="1"/>
  <c r="H89" i="14" s="1"/>
  <c r="E86" i="16"/>
  <c r="G86" i="16" s="1"/>
  <c r="E85" i="16"/>
  <c r="G85" i="16" s="1"/>
  <c r="E84" i="16"/>
  <c r="G84" i="16" s="1"/>
  <c r="E83" i="16"/>
  <c r="G83" i="16" s="1"/>
  <c r="H85" i="14" s="1"/>
  <c r="E82" i="16"/>
  <c r="G82" i="16" s="1"/>
  <c r="E81" i="16"/>
  <c r="G81" i="16" s="1"/>
  <c r="H83" i="14" s="1"/>
  <c r="E80" i="16"/>
  <c r="G80" i="16" s="1"/>
  <c r="E79" i="16"/>
  <c r="G79" i="16" s="1"/>
  <c r="H81" i="14" s="1"/>
  <c r="E78" i="16"/>
  <c r="G78" i="16" s="1"/>
  <c r="E77" i="16"/>
  <c r="G77" i="16" s="1"/>
  <c r="H79" i="14" s="1"/>
  <c r="E76" i="16"/>
  <c r="G76" i="16" s="1"/>
  <c r="E75" i="16"/>
  <c r="G75" i="16" s="1"/>
  <c r="H77" i="14" s="1"/>
  <c r="E74" i="16"/>
  <c r="G74" i="16" s="1"/>
  <c r="E73" i="16"/>
  <c r="G73" i="16" s="1"/>
  <c r="H75" i="14" s="1"/>
  <c r="E72" i="16"/>
  <c r="G72" i="16" s="1"/>
  <c r="E71" i="16"/>
  <c r="G71" i="16" s="1"/>
  <c r="H73" i="14" s="1"/>
  <c r="E70" i="16"/>
  <c r="G70" i="16" s="1"/>
  <c r="E69" i="16"/>
  <c r="G69" i="16" s="1"/>
  <c r="E68" i="16"/>
  <c r="G68" i="16" s="1"/>
  <c r="E67" i="16"/>
  <c r="G67" i="16" s="1"/>
  <c r="E66" i="16"/>
  <c r="G66" i="16" s="1"/>
  <c r="H68" i="14" s="1"/>
  <c r="E65" i="16"/>
  <c r="G65" i="16" s="1"/>
  <c r="E64" i="16"/>
  <c r="G64" i="16" s="1"/>
  <c r="H66" i="14" s="1"/>
  <c r="E63" i="16"/>
  <c r="G63" i="16" s="1"/>
  <c r="E62" i="16"/>
  <c r="G62" i="16" s="1"/>
  <c r="E61" i="16"/>
  <c r="G61" i="16" s="1"/>
  <c r="E60" i="16"/>
  <c r="G60" i="16" s="1"/>
  <c r="E59" i="16"/>
  <c r="G59" i="16" s="1"/>
  <c r="E58" i="16"/>
  <c r="G58" i="16" s="1"/>
  <c r="H60" i="14" s="1"/>
  <c r="E57" i="16"/>
  <c r="G57" i="16" s="1"/>
  <c r="E56" i="16"/>
  <c r="G56" i="16" s="1"/>
  <c r="H58" i="14" s="1"/>
  <c r="E55" i="16"/>
  <c r="G55" i="16" s="1"/>
  <c r="E54" i="16"/>
  <c r="G54" i="16" s="1"/>
  <c r="H56" i="14" s="1"/>
  <c r="E53" i="16"/>
  <c r="G53" i="16" s="1"/>
  <c r="E52" i="16"/>
  <c r="G52" i="16" s="1"/>
  <c r="E51" i="16"/>
  <c r="G51" i="16" s="1"/>
  <c r="E50" i="16"/>
  <c r="G50" i="16" s="1"/>
  <c r="H52" i="14" s="1"/>
  <c r="E49" i="16"/>
  <c r="G49" i="16" s="1"/>
  <c r="E48" i="16"/>
  <c r="G48" i="16" s="1"/>
  <c r="H50" i="14" s="1"/>
  <c r="E47" i="16"/>
  <c r="G47" i="16" s="1"/>
  <c r="H49" i="14" s="1"/>
  <c r="E46" i="16"/>
  <c r="G46" i="16" s="1"/>
  <c r="E45" i="16"/>
  <c r="G45" i="16" s="1"/>
  <c r="E44" i="16"/>
  <c r="G44" i="16" s="1"/>
  <c r="E43" i="16"/>
  <c r="G43" i="16" s="1"/>
  <c r="H45" i="14" s="1"/>
  <c r="E42" i="16"/>
  <c r="G42" i="16" s="1"/>
  <c r="E41" i="16"/>
  <c r="G41" i="16" s="1"/>
  <c r="H43" i="14" s="1"/>
  <c r="E40" i="16"/>
  <c r="G40" i="16" s="1"/>
  <c r="E39" i="16"/>
  <c r="G39" i="16" s="1"/>
  <c r="E38" i="16"/>
  <c r="G38" i="16" s="1"/>
  <c r="E37" i="16"/>
  <c r="G37" i="16" s="1"/>
  <c r="H39" i="14" s="1"/>
  <c r="E36" i="16"/>
  <c r="G36" i="16" s="1"/>
  <c r="E35" i="16"/>
  <c r="G35" i="16" s="1"/>
  <c r="H37" i="14" s="1"/>
  <c r="E34" i="16"/>
  <c r="G34" i="16" s="1"/>
  <c r="E33" i="16"/>
  <c r="G33" i="16" s="1"/>
  <c r="E32" i="16"/>
  <c r="G32" i="16" s="1"/>
  <c r="E31" i="16"/>
  <c r="G31" i="16" s="1"/>
  <c r="H33" i="14" s="1"/>
  <c r="E30" i="16"/>
  <c r="G30" i="16" s="1"/>
  <c r="H32" i="14" s="1"/>
  <c r="E29" i="16"/>
  <c r="G29" i="16" s="1"/>
  <c r="E28" i="16"/>
  <c r="G28" i="16" s="1"/>
  <c r="E27" i="16"/>
  <c r="G27" i="16" s="1"/>
  <c r="E26" i="16"/>
  <c r="G26" i="16" s="1"/>
  <c r="H28" i="14" s="1"/>
  <c r="E25" i="16"/>
  <c r="G25" i="16" s="1"/>
  <c r="E24" i="16"/>
  <c r="G24" i="16" s="1"/>
  <c r="H26" i="14" s="1"/>
  <c r="E23" i="16"/>
  <c r="G23" i="16" s="1"/>
  <c r="E22" i="16"/>
  <c r="G22" i="16" s="1"/>
  <c r="H24" i="14" s="1"/>
  <c r="E21" i="16"/>
  <c r="G21" i="16" s="1"/>
  <c r="E20" i="16"/>
  <c r="G20" i="16" s="1"/>
  <c r="E19" i="16"/>
  <c r="G19" i="16" s="1"/>
  <c r="H21" i="14" s="1"/>
  <c r="E18" i="16"/>
  <c r="G18" i="16" s="1"/>
  <c r="E17" i="16"/>
  <c r="G17" i="16" s="1"/>
  <c r="H19" i="14" s="1"/>
  <c r="E16" i="16"/>
  <c r="G16" i="16" s="1"/>
  <c r="E15" i="16"/>
  <c r="G15" i="16" s="1"/>
  <c r="E14" i="16"/>
  <c r="G14" i="16" s="1"/>
  <c r="E13" i="16"/>
  <c r="G13" i="16" s="1"/>
  <c r="E12" i="16"/>
  <c r="G12" i="16" s="1"/>
  <c r="E11" i="16"/>
  <c r="G11" i="16" s="1"/>
  <c r="H13" i="14" s="1"/>
  <c r="E10" i="16"/>
  <c r="G10" i="16" s="1"/>
  <c r="E9" i="16"/>
  <c r="G9" i="16" s="1"/>
  <c r="E8" i="16"/>
  <c r="G8" i="16" s="1"/>
  <c r="E7" i="16"/>
  <c r="G7" i="16" s="1"/>
  <c r="H9" i="14" s="1"/>
  <c r="G29" i="15"/>
  <c r="E27" i="15"/>
  <c r="G27" i="15" s="1"/>
  <c r="G29" i="14" s="1"/>
  <c r="E28" i="15"/>
  <c r="G28" i="15" s="1"/>
  <c r="E29" i="15"/>
  <c r="E30" i="15"/>
  <c r="G30" i="15" s="1"/>
  <c r="E31" i="15"/>
  <c r="G31" i="15" s="1"/>
  <c r="G33" i="14" s="1"/>
  <c r="E32" i="15"/>
  <c r="G32" i="15" s="1"/>
  <c r="G34" i="14" s="1"/>
  <c r="E33" i="15"/>
  <c r="G33" i="15" s="1"/>
  <c r="E34" i="15"/>
  <c r="G34" i="15" s="1"/>
  <c r="E35" i="15"/>
  <c r="G35" i="15" s="1"/>
  <c r="E36" i="15"/>
  <c r="G36" i="15" s="1"/>
  <c r="E37" i="15"/>
  <c r="G37" i="15" s="1"/>
  <c r="E38" i="15"/>
  <c r="G38" i="15" s="1"/>
  <c r="E39" i="15"/>
  <c r="G39" i="15" s="1"/>
  <c r="G41" i="14" s="1"/>
  <c r="E40" i="15"/>
  <c r="G40" i="15" s="1"/>
  <c r="G42" i="14" s="1"/>
  <c r="E41" i="15"/>
  <c r="G41" i="15" s="1"/>
  <c r="E42" i="15"/>
  <c r="G42" i="15" s="1"/>
  <c r="E43" i="15"/>
  <c r="G43" i="15" s="1"/>
  <c r="E44" i="15"/>
  <c r="G44" i="15" s="1"/>
  <c r="E45" i="15"/>
  <c r="G45" i="15" s="1"/>
  <c r="E46" i="15"/>
  <c r="G46" i="15" s="1"/>
  <c r="E47" i="15"/>
  <c r="G47" i="15" s="1"/>
  <c r="E48" i="15"/>
  <c r="G48" i="15" s="1"/>
  <c r="G50" i="14" s="1"/>
  <c r="E49" i="15"/>
  <c r="G49" i="15" s="1"/>
  <c r="E50" i="15"/>
  <c r="G50" i="15" s="1"/>
  <c r="E51" i="15"/>
  <c r="G51" i="15" s="1"/>
  <c r="E52" i="15"/>
  <c r="G52" i="15" s="1"/>
  <c r="E53" i="15"/>
  <c r="G53" i="15" s="1"/>
  <c r="E54" i="15"/>
  <c r="G54" i="15" s="1"/>
  <c r="E55" i="15"/>
  <c r="G55" i="15" s="1"/>
  <c r="E56" i="15"/>
  <c r="G56" i="15" s="1"/>
  <c r="G58" i="14" s="1"/>
  <c r="E57" i="15"/>
  <c r="G57" i="15" s="1"/>
  <c r="E58" i="15"/>
  <c r="G58" i="15" s="1"/>
  <c r="E59" i="15"/>
  <c r="G59" i="15" s="1"/>
  <c r="G61" i="14" s="1"/>
  <c r="E60" i="15"/>
  <c r="G60" i="15" s="1"/>
  <c r="E61" i="15"/>
  <c r="G61" i="15" s="1"/>
  <c r="E62" i="15"/>
  <c r="G62" i="15" s="1"/>
  <c r="E63" i="15"/>
  <c r="G63" i="15" s="1"/>
  <c r="G65" i="14" s="1"/>
  <c r="E64" i="15"/>
  <c r="G64" i="15" s="1"/>
  <c r="G66" i="14" s="1"/>
  <c r="E65" i="15"/>
  <c r="G65" i="15" s="1"/>
  <c r="E66" i="15"/>
  <c r="G66" i="15" s="1"/>
  <c r="E67" i="15"/>
  <c r="G67" i="15" s="1"/>
  <c r="E68" i="15"/>
  <c r="G68" i="15" s="1"/>
  <c r="E69" i="15"/>
  <c r="G69" i="15" s="1"/>
  <c r="E70" i="15"/>
  <c r="G70" i="15" s="1"/>
  <c r="E71" i="15"/>
  <c r="G71" i="15" s="1"/>
  <c r="E72" i="15"/>
  <c r="G72" i="15" s="1"/>
  <c r="G74" i="14" s="1"/>
  <c r="E73" i="15"/>
  <c r="G73" i="15" s="1"/>
  <c r="E74" i="15"/>
  <c r="G74" i="15" s="1"/>
  <c r="E75" i="15"/>
  <c r="G75" i="15" s="1"/>
  <c r="E76" i="15"/>
  <c r="G76" i="15" s="1"/>
  <c r="E77" i="15"/>
  <c r="G77" i="15" s="1"/>
  <c r="E78" i="15"/>
  <c r="G78" i="15" s="1"/>
  <c r="E79" i="15"/>
  <c r="G79" i="15" s="1"/>
  <c r="G81" i="14" s="1"/>
  <c r="E80" i="15"/>
  <c r="G80" i="15" s="1"/>
  <c r="G82" i="14" s="1"/>
  <c r="E81" i="15"/>
  <c r="G81" i="15" s="1"/>
  <c r="E82" i="15"/>
  <c r="G82" i="15" s="1"/>
  <c r="E83" i="15"/>
  <c r="G83" i="15" s="1"/>
  <c r="E84" i="15"/>
  <c r="G84" i="15" s="1"/>
  <c r="E85" i="15"/>
  <c r="G85" i="15" s="1"/>
  <c r="E86" i="15"/>
  <c r="G86" i="15" s="1"/>
  <c r="E87" i="15"/>
  <c r="G87" i="15" s="1"/>
  <c r="G89" i="14" s="1"/>
  <c r="E88" i="15"/>
  <c r="G88" i="15" s="1"/>
  <c r="G90" i="14" s="1"/>
  <c r="E89" i="15"/>
  <c r="G89" i="15" s="1"/>
  <c r="E90" i="15"/>
  <c r="G90" i="15" s="1"/>
  <c r="E91" i="15"/>
  <c r="G91" i="15" s="1"/>
  <c r="E92" i="15"/>
  <c r="G92" i="15" s="1"/>
  <c r="E93" i="15"/>
  <c r="G93" i="15" s="1"/>
  <c r="E94" i="15"/>
  <c r="G94" i="15" s="1"/>
  <c r="E95" i="15"/>
  <c r="G95" i="15" s="1"/>
  <c r="G97" i="14" s="1"/>
  <c r="E96" i="15"/>
  <c r="G96" i="15" s="1"/>
  <c r="E97" i="15"/>
  <c r="G97" i="15" s="1"/>
  <c r="E98" i="15"/>
  <c r="G98" i="15" s="1"/>
  <c r="E99" i="15"/>
  <c r="G99" i="15" s="1"/>
  <c r="E100" i="15"/>
  <c r="G100" i="15" s="1"/>
  <c r="E101" i="15"/>
  <c r="G101" i="15" s="1"/>
  <c r="E102" i="15"/>
  <c r="G102" i="15" s="1"/>
  <c r="E103" i="15"/>
  <c r="G103" i="15" s="1"/>
  <c r="G105" i="14" s="1"/>
  <c r="E104" i="15"/>
  <c r="G104" i="15" s="1"/>
  <c r="E105" i="15"/>
  <c r="G105" i="15" s="1"/>
  <c r="E106" i="15"/>
  <c r="G106" i="15" s="1"/>
  <c r="E107" i="15"/>
  <c r="G107" i="15" s="1"/>
  <c r="E108" i="15"/>
  <c r="G108" i="15" s="1"/>
  <c r="E109" i="15"/>
  <c r="G109" i="15" s="1"/>
  <c r="E110" i="15"/>
  <c r="G110" i="15" s="1"/>
  <c r="E111" i="15"/>
  <c r="G111" i="15" s="1"/>
  <c r="G113" i="14" s="1"/>
  <c r="E112" i="15"/>
  <c r="G112" i="15" s="1"/>
  <c r="E113" i="15"/>
  <c r="G113" i="15" s="1"/>
  <c r="E114" i="15"/>
  <c r="G114" i="15" s="1"/>
  <c r="E115" i="15"/>
  <c r="G115" i="15" s="1"/>
  <c r="E116" i="15"/>
  <c r="G116" i="15" s="1"/>
  <c r="E117" i="15"/>
  <c r="G117" i="15" s="1"/>
  <c r="E118" i="15"/>
  <c r="G118" i="15" s="1"/>
  <c r="G120" i="14" s="1"/>
  <c r="E119" i="15"/>
  <c r="G119" i="15" s="1"/>
  <c r="G121" i="14" s="1"/>
  <c r="E120" i="15"/>
  <c r="G120" i="15" s="1"/>
  <c r="E121" i="15"/>
  <c r="G121" i="15" s="1"/>
  <c r="E122" i="15"/>
  <c r="G122" i="15" s="1"/>
  <c r="E123" i="15"/>
  <c r="G123" i="15" s="1"/>
  <c r="E124" i="15"/>
  <c r="G124" i="15" s="1"/>
  <c r="E125" i="15"/>
  <c r="G125" i="15" s="1"/>
  <c r="E126" i="15"/>
  <c r="G126" i="15" s="1"/>
  <c r="G128" i="14" s="1"/>
  <c r="E127" i="15"/>
  <c r="G127" i="15" s="1"/>
  <c r="G129" i="14" s="1"/>
  <c r="E128" i="15"/>
  <c r="G128" i="15" s="1"/>
  <c r="E129" i="15"/>
  <c r="G129" i="15" s="1"/>
  <c r="E130" i="15"/>
  <c r="G130" i="15" s="1"/>
  <c r="E131" i="15"/>
  <c r="G131" i="15" s="1"/>
  <c r="E132" i="15"/>
  <c r="G132" i="15" s="1"/>
  <c r="E133" i="15"/>
  <c r="G133" i="15" s="1"/>
  <c r="E134" i="15"/>
  <c r="G134" i="15" s="1"/>
  <c r="G136" i="14" s="1"/>
  <c r="E135" i="15"/>
  <c r="G135" i="15" s="1"/>
  <c r="G137" i="14" s="1"/>
  <c r="E136" i="15"/>
  <c r="G136" i="15" s="1"/>
  <c r="E137" i="15"/>
  <c r="G137" i="15" s="1"/>
  <c r="E138" i="15"/>
  <c r="G138" i="15" s="1"/>
  <c r="E139" i="15"/>
  <c r="G139" i="15" s="1"/>
  <c r="E140" i="15"/>
  <c r="G140" i="15" s="1"/>
  <c r="E141" i="15"/>
  <c r="G141" i="15" s="1"/>
  <c r="E142" i="15"/>
  <c r="G142" i="15" s="1"/>
  <c r="G144" i="14" s="1"/>
  <c r="E143" i="15"/>
  <c r="G143" i="15" s="1"/>
  <c r="G145" i="14" s="1"/>
  <c r="E144" i="15"/>
  <c r="G144" i="15" s="1"/>
  <c r="E145" i="15"/>
  <c r="G145" i="15" s="1"/>
  <c r="E146" i="15"/>
  <c r="G146" i="15" s="1"/>
  <c r="E147" i="15"/>
  <c r="G147" i="15" s="1"/>
  <c r="G149" i="14" s="1"/>
  <c r="E148" i="15"/>
  <c r="G148" i="15" s="1"/>
  <c r="E149" i="15"/>
  <c r="G149" i="15" s="1"/>
  <c r="E150" i="15"/>
  <c r="G150" i="15" s="1"/>
  <c r="E151" i="15"/>
  <c r="G151" i="15" s="1"/>
  <c r="G153" i="14" s="1"/>
  <c r="E152" i="15"/>
  <c r="G152" i="15" s="1"/>
  <c r="E153" i="15"/>
  <c r="G153" i="15" s="1"/>
  <c r="G155" i="14" s="1"/>
  <c r="E154" i="15"/>
  <c r="G154" i="15" s="1"/>
  <c r="E155" i="15"/>
  <c r="G155" i="15" s="1"/>
  <c r="E156" i="15"/>
  <c r="G156" i="15" s="1"/>
  <c r="E157" i="15"/>
  <c r="G157" i="15" s="1"/>
  <c r="E158" i="15"/>
  <c r="G158" i="15" s="1"/>
  <c r="G160" i="14" s="1"/>
  <c r="E159" i="15"/>
  <c r="G159" i="15" s="1"/>
  <c r="G161" i="14" s="1"/>
  <c r="E160" i="15"/>
  <c r="G160" i="15" s="1"/>
  <c r="E161" i="15"/>
  <c r="G161" i="15" s="1"/>
  <c r="E162" i="15"/>
  <c r="G162" i="15" s="1"/>
  <c r="E163" i="15"/>
  <c r="G163" i="15" s="1"/>
  <c r="G165" i="14" s="1"/>
  <c r="E164" i="15"/>
  <c r="G164" i="15" s="1"/>
  <c r="E165" i="15"/>
  <c r="G165" i="15" s="1"/>
  <c r="E166" i="15"/>
  <c r="G166" i="15" s="1"/>
  <c r="G168" i="14" s="1"/>
  <c r="E167" i="15"/>
  <c r="G167" i="15" s="1"/>
  <c r="G169" i="14" s="1"/>
  <c r="E168" i="15"/>
  <c r="G168" i="15" s="1"/>
  <c r="E169" i="15"/>
  <c r="G169" i="15" s="1"/>
  <c r="E170" i="15"/>
  <c r="G170" i="15" s="1"/>
  <c r="E171" i="15"/>
  <c r="G171" i="15" s="1"/>
  <c r="E172" i="15"/>
  <c r="G172" i="15" s="1"/>
  <c r="E173" i="15"/>
  <c r="G173" i="15" s="1"/>
  <c r="E174" i="15"/>
  <c r="G174" i="15" s="1"/>
  <c r="G176" i="14" s="1"/>
  <c r="E175" i="15"/>
  <c r="G175" i="15" s="1"/>
  <c r="G177" i="14" s="1"/>
  <c r="E176" i="15"/>
  <c r="G176" i="15" s="1"/>
  <c r="E177" i="15"/>
  <c r="G177" i="15" s="1"/>
  <c r="E178" i="15"/>
  <c r="G178" i="15" s="1"/>
  <c r="E179" i="15"/>
  <c r="G179" i="15" s="1"/>
  <c r="G181" i="14" s="1"/>
  <c r="E180" i="15"/>
  <c r="G180" i="15" s="1"/>
  <c r="E181" i="15"/>
  <c r="G181" i="15" s="1"/>
  <c r="E182" i="15"/>
  <c r="G182" i="15" s="1"/>
  <c r="G184" i="14" s="1"/>
  <c r="E183" i="15"/>
  <c r="G183" i="15" s="1"/>
  <c r="G185" i="14" s="1"/>
  <c r="E184" i="15"/>
  <c r="G184" i="15" s="1"/>
  <c r="E185" i="15"/>
  <c r="G185" i="15" s="1"/>
  <c r="E186" i="15"/>
  <c r="G186" i="15" s="1"/>
  <c r="E187" i="15"/>
  <c r="G187" i="15" s="1"/>
  <c r="E188" i="15"/>
  <c r="G188" i="15" s="1"/>
  <c r="E189" i="15"/>
  <c r="G189" i="15" s="1"/>
  <c r="E190" i="15"/>
  <c r="G190" i="15" s="1"/>
  <c r="G192" i="14" s="1"/>
  <c r="E191" i="15"/>
  <c r="G191" i="15" s="1"/>
  <c r="G193" i="14" s="1"/>
  <c r="E192" i="15"/>
  <c r="G192" i="15" s="1"/>
  <c r="E193" i="15"/>
  <c r="G193" i="15" s="1"/>
  <c r="E194" i="15"/>
  <c r="G194" i="15" s="1"/>
  <c r="E195" i="15"/>
  <c r="G195" i="15" s="1"/>
  <c r="G197" i="14" s="1"/>
  <c r="E196" i="15"/>
  <c r="G196" i="15" s="1"/>
  <c r="E197" i="15"/>
  <c r="G197" i="15" s="1"/>
  <c r="E198" i="15"/>
  <c r="G198" i="15" s="1"/>
  <c r="G200" i="14" s="1"/>
  <c r="E199" i="15"/>
  <c r="G199" i="15" s="1"/>
  <c r="G201" i="14" s="1"/>
  <c r="E200" i="15"/>
  <c r="G200" i="15" s="1"/>
  <c r="E201" i="15"/>
  <c r="G201" i="15" s="1"/>
  <c r="E202" i="15"/>
  <c r="G202" i="15" s="1"/>
  <c r="E203" i="15"/>
  <c r="G203" i="15" s="1"/>
  <c r="E204" i="15"/>
  <c r="G204" i="15" s="1"/>
  <c r="E205" i="15"/>
  <c r="G205" i="15" s="1"/>
  <c r="E206" i="15"/>
  <c r="G206" i="15" s="1"/>
  <c r="G208" i="14" s="1"/>
  <c r="E207" i="15"/>
  <c r="G207" i="15" s="1"/>
  <c r="G209" i="14" s="1"/>
  <c r="E208" i="15"/>
  <c r="G208" i="15" s="1"/>
  <c r="E209" i="15"/>
  <c r="G209" i="15" s="1"/>
  <c r="E210" i="15"/>
  <c r="G210" i="15" s="1"/>
  <c r="E211" i="15"/>
  <c r="G211" i="15" s="1"/>
  <c r="G213" i="14" s="1"/>
  <c r="E212" i="15"/>
  <c r="G212" i="15" s="1"/>
  <c r="E213" i="15"/>
  <c r="G213" i="15" s="1"/>
  <c r="E214" i="15"/>
  <c r="G214" i="15" s="1"/>
  <c r="E215" i="15"/>
  <c r="G215" i="15" s="1"/>
  <c r="G217" i="14" s="1"/>
  <c r="E216" i="15"/>
  <c r="G216" i="15" s="1"/>
  <c r="E217" i="15"/>
  <c r="G217" i="15" s="1"/>
  <c r="E218" i="15"/>
  <c r="G218" i="15" s="1"/>
  <c r="E219" i="15"/>
  <c r="G219" i="15" s="1"/>
  <c r="E220" i="15"/>
  <c r="G220" i="15" s="1"/>
  <c r="E221" i="15"/>
  <c r="G221" i="15" s="1"/>
  <c r="E222" i="15"/>
  <c r="G222" i="15" s="1"/>
  <c r="G224" i="14" s="1"/>
  <c r="E223" i="15"/>
  <c r="G223" i="15" s="1"/>
  <c r="G225" i="14" s="1"/>
  <c r="E224" i="15"/>
  <c r="G224" i="15" s="1"/>
  <c r="E225" i="15"/>
  <c r="G225" i="15" s="1"/>
  <c r="E226" i="15"/>
  <c r="G226" i="15" s="1"/>
  <c r="E227" i="15"/>
  <c r="G227" i="15" s="1"/>
  <c r="G229" i="14" s="1"/>
  <c r="E228" i="15"/>
  <c r="G228" i="15" s="1"/>
  <c r="E229" i="15"/>
  <c r="G229" i="15" s="1"/>
  <c r="E230" i="15"/>
  <c r="G230" i="15" s="1"/>
  <c r="G232" i="14" s="1"/>
  <c r="E231" i="15"/>
  <c r="G231" i="15" s="1"/>
  <c r="G233" i="14" s="1"/>
  <c r="E232" i="15"/>
  <c r="G232" i="15" s="1"/>
  <c r="E233" i="15"/>
  <c r="G233" i="15" s="1"/>
  <c r="G235" i="14" s="1"/>
  <c r="E234" i="15"/>
  <c r="G234" i="15" s="1"/>
  <c r="E235" i="15"/>
  <c r="G235" i="15" s="1"/>
  <c r="E236" i="15"/>
  <c r="G236" i="15" s="1"/>
  <c r="E237" i="15"/>
  <c r="G237" i="15" s="1"/>
  <c r="E238" i="15"/>
  <c r="G238" i="15" s="1"/>
  <c r="G240" i="14" s="1"/>
  <c r="E239" i="15"/>
  <c r="G239" i="15" s="1"/>
  <c r="G241" i="14" s="1"/>
  <c r="E240" i="15"/>
  <c r="G240" i="15" s="1"/>
  <c r="E241" i="15"/>
  <c r="G241" i="15" s="1"/>
  <c r="E242" i="15"/>
  <c r="G242" i="15" s="1"/>
  <c r="E243" i="15"/>
  <c r="G243" i="15" s="1"/>
  <c r="G245" i="14" s="1"/>
  <c r="E244" i="15"/>
  <c r="G244" i="15" s="1"/>
  <c r="E245" i="15"/>
  <c r="G245" i="15" s="1"/>
  <c r="E246" i="15"/>
  <c r="G246" i="15" s="1"/>
  <c r="G248" i="14" s="1"/>
  <c r="E247" i="15"/>
  <c r="G247" i="15" s="1"/>
  <c r="G249" i="14" s="1"/>
  <c r="E248" i="15"/>
  <c r="G248" i="15" s="1"/>
  <c r="E249" i="15"/>
  <c r="G249" i="15" s="1"/>
  <c r="E250" i="15"/>
  <c r="G250" i="15" s="1"/>
  <c r="E251" i="15"/>
  <c r="G251" i="15" s="1"/>
  <c r="E252" i="15"/>
  <c r="G252" i="15" s="1"/>
  <c r="E253" i="15"/>
  <c r="G253" i="15" s="1"/>
  <c r="E254" i="15"/>
  <c r="G254" i="15" s="1"/>
  <c r="E255" i="15"/>
  <c r="G255" i="15" s="1"/>
  <c r="G257" i="14" s="1"/>
  <c r="E256" i="15"/>
  <c r="G256" i="15" s="1"/>
  <c r="E257" i="15"/>
  <c r="G257" i="15" s="1"/>
  <c r="E258" i="15"/>
  <c r="G258" i="15" s="1"/>
  <c r="E259" i="15"/>
  <c r="G259" i="15" s="1"/>
  <c r="G261" i="14" s="1"/>
  <c r="E260" i="15"/>
  <c r="G260" i="15" s="1"/>
  <c r="E261" i="15"/>
  <c r="G261" i="15" s="1"/>
  <c r="E262" i="15"/>
  <c r="G262" i="15" s="1"/>
  <c r="E263" i="15"/>
  <c r="G263" i="15" s="1"/>
  <c r="G265" i="14" s="1"/>
  <c r="E264" i="15"/>
  <c r="G264" i="15" s="1"/>
  <c r="E265" i="15"/>
  <c r="G265" i="15" s="1"/>
  <c r="E266" i="15"/>
  <c r="G266" i="15" s="1"/>
  <c r="E267" i="15"/>
  <c r="G267" i="15" s="1"/>
  <c r="E268" i="15"/>
  <c r="G268" i="15" s="1"/>
  <c r="E269" i="15"/>
  <c r="G269" i="15" s="1"/>
  <c r="E270" i="15"/>
  <c r="G270" i="15" s="1"/>
  <c r="E271" i="15"/>
  <c r="G271" i="15" s="1"/>
  <c r="E272" i="15"/>
  <c r="G272" i="15" s="1"/>
  <c r="E273" i="15"/>
  <c r="G273" i="15" s="1"/>
  <c r="E274" i="15"/>
  <c r="G274" i="15" s="1"/>
  <c r="G276" i="14" s="1"/>
  <c r="E275" i="15"/>
  <c r="G275" i="15" s="1"/>
  <c r="E276" i="15"/>
  <c r="G276" i="15" s="1"/>
  <c r="E277" i="15"/>
  <c r="G277" i="15" s="1"/>
  <c r="E278" i="15"/>
  <c r="G278" i="15" s="1"/>
  <c r="E279" i="15"/>
  <c r="G279" i="15" s="1"/>
  <c r="E280" i="15"/>
  <c r="G280" i="15" s="1"/>
  <c r="G282" i="14" s="1"/>
  <c r="E281" i="15"/>
  <c r="G281" i="15" s="1"/>
  <c r="E282" i="15"/>
  <c r="G282" i="15" s="1"/>
  <c r="E283" i="15"/>
  <c r="G283" i="15" s="1"/>
  <c r="E284" i="15"/>
  <c r="G284" i="15" s="1"/>
  <c r="E285" i="15"/>
  <c r="G285" i="15" s="1"/>
  <c r="G287" i="14" s="1"/>
  <c r="E286" i="15"/>
  <c r="G286" i="15" s="1"/>
  <c r="E287" i="15"/>
  <c r="G287" i="15" s="1"/>
  <c r="E288" i="15"/>
  <c r="G288" i="15" s="1"/>
  <c r="E289" i="15"/>
  <c r="G289" i="15" s="1"/>
  <c r="E290" i="15"/>
  <c r="G290" i="15" s="1"/>
  <c r="E291" i="15"/>
  <c r="G291" i="15" s="1"/>
  <c r="E292" i="15"/>
  <c r="G292" i="15" s="1"/>
  <c r="E293" i="15"/>
  <c r="G293" i="15" s="1"/>
  <c r="E294" i="15"/>
  <c r="G294" i="15" s="1"/>
  <c r="E295" i="15"/>
  <c r="G295" i="15" s="1"/>
  <c r="E296" i="15"/>
  <c r="G296" i="15" s="1"/>
  <c r="E297" i="15"/>
  <c r="G297" i="15" s="1"/>
  <c r="E298" i="15"/>
  <c r="G298" i="15" s="1"/>
  <c r="E299" i="15"/>
  <c r="G299" i="15" s="1"/>
  <c r="E300" i="15"/>
  <c r="G300" i="15" s="1"/>
  <c r="E301" i="15"/>
  <c r="G301" i="15" s="1"/>
  <c r="E302" i="15"/>
  <c r="G302" i="15" s="1"/>
  <c r="E303" i="15"/>
  <c r="G303" i="15" s="1"/>
  <c r="E304" i="15"/>
  <c r="G304" i="15" s="1"/>
  <c r="E305" i="15"/>
  <c r="G305" i="15" s="1"/>
  <c r="E306" i="15"/>
  <c r="G306" i="15" s="1"/>
  <c r="E307" i="15"/>
  <c r="G307" i="15" s="1"/>
  <c r="E308" i="15"/>
  <c r="G308" i="15" s="1"/>
  <c r="E309" i="15"/>
  <c r="G309" i="15" s="1"/>
  <c r="E310" i="15"/>
  <c r="G310" i="15" s="1"/>
  <c r="E311" i="15"/>
  <c r="G311" i="15" s="1"/>
  <c r="E312" i="15"/>
  <c r="G312" i="15" s="1"/>
  <c r="E313" i="15"/>
  <c r="G313" i="15" s="1"/>
  <c r="E314" i="15"/>
  <c r="G314" i="15" s="1"/>
  <c r="E315" i="15"/>
  <c r="G315" i="15" s="1"/>
  <c r="E316" i="15"/>
  <c r="G316" i="15" s="1"/>
  <c r="E317" i="15"/>
  <c r="G317" i="15" s="1"/>
  <c r="G319" i="14" s="1"/>
  <c r="E318" i="15"/>
  <c r="G318" i="15" s="1"/>
  <c r="G320" i="14" s="1"/>
  <c r="E319" i="15"/>
  <c r="G319" i="15" s="1"/>
  <c r="E320" i="15"/>
  <c r="G320" i="15" s="1"/>
  <c r="G322" i="14" s="1"/>
  <c r="E321" i="15"/>
  <c r="G321" i="15" s="1"/>
  <c r="E322" i="15"/>
  <c r="G322" i="15" s="1"/>
  <c r="E323" i="15"/>
  <c r="G323" i="15" s="1"/>
  <c r="E324" i="15"/>
  <c r="G324" i="15" s="1"/>
  <c r="E325" i="15"/>
  <c r="G325" i="15" s="1"/>
  <c r="E326" i="15"/>
  <c r="G326" i="15" s="1"/>
  <c r="E327" i="15"/>
  <c r="G327" i="15" s="1"/>
  <c r="E328" i="15"/>
  <c r="G328" i="15" s="1"/>
  <c r="E329" i="15"/>
  <c r="G329" i="15" s="1"/>
  <c r="E330" i="15"/>
  <c r="G330" i="15" s="1"/>
  <c r="G332" i="14" s="1"/>
  <c r="E331" i="15"/>
  <c r="G331" i="15" s="1"/>
  <c r="E332" i="15"/>
  <c r="G332" i="15" s="1"/>
  <c r="E333" i="15"/>
  <c r="G333" i="15" s="1"/>
  <c r="E334" i="15"/>
  <c r="G334" i="15" s="1"/>
  <c r="G336" i="14" s="1"/>
  <c r="E335" i="15"/>
  <c r="G335" i="15" s="1"/>
  <c r="E336" i="15"/>
  <c r="G336" i="15" s="1"/>
  <c r="E337" i="15"/>
  <c r="G337" i="15" s="1"/>
  <c r="E338" i="15"/>
  <c r="G338" i="15" s="1"/>
  <c r="E339" i="15"/>
  <c r="G339" i="15" s="1"/>
  <c r="E340" i="15"/>
  <c r="G340" i="15" s="1"/>
  <c r="E341" i="15"/>
  <c r="G341" i="15" s="1"/>
  <c r="B172" i="15"/>
  <c r="M344" i="14" l="1"/>
  <c r="G84" i="14"/>
  <c r="G308" i="14"/>
  <c r="G300" i="14"/>
  <c r="G288" i="14"/>
  <c r="G280" i="14"/>
  <c r="G272" i="14"/>
  <c r="G268" i="14"/>
  <c r="G260" i="14"/>
  <c r="G331" i="14"/>
  <c r="G323" i="14"/>
  <c r="G315" i="14"/>
  <c r="G307" i="14"/>
  <c r="G299" i="14"/>
  <c r="G291" i="14"/>
  <c r="G267" i="14"/>
  <c r="G255" i="14"/>
  <c r="G247" i="14"/>
  <c r="G239" i="14"/>
  <c r="G227" i="14"/>
  <c r="G223" i="14"/>
  <c r="G215" i="14"/>
  <c r="G211" i="14"/>
  <c r="G207" i="14"/>
  <c r="G203" i="14"/>
  <c r="G199" i="14"/>
  <c r="G195" i="14"/>
  <c r="G191" i="14"/>
  <c r="G187" i="14"/>
  <c r="G183" i="14"/>
  <c r="G179" i="14"/>
  <c r="G175" i="14"/>
  <c r="G171" i="14"/>
  <c r="G167" i="14"/>
  <c r="G163" i="14"/>
  <c r="G159" i="14"/>
  <c r="G151" i="14"/>
  <c r="G147" i="14"/>
  <c r="G143" i="14"/>
  <c r="G139" i="14"/>
  <c r="G135" i="14"/>
  <c r="G131" i="14"/>
  <c r="G127" i="14"/>
  <c r="G123" i="14"/>
  <c r="G119" i="14"/>
  <c r="G112" i="14"/>
  <c r="G108" i="14"/>
  <c r="G104" i="14"/>
  <c r="G100" i="14"/>
  <c r="G96" i="14"/>
  <c r="G92" i="14"/>
  <c r="G88" i="14"/>
  <c r="G80" i="14"/>
  <c r="G76" i="14"/>
  <c r="G72" i="14"/>
  <c r="G68" i="14"/>
  <c r="G64" i="14"/>
  <c r="G60" i="14"/>
  <c r="G56" i="14"/>
  <c r="G52" i="14"/>
  <c r="G48" i="14"/>
  <c r="G44" i="14"/>
  <c r="G40" i="14"/>
  <c r="G36" i="14"/>
  <c r="G32" i="14"/>
  <c r="G134" i="14"/>
  <c r="G102" i="14"/>
  <c r="G57" i="14"/>
  <c r="G30" i="14"/>
  <c r="G343" i="14"/>
  <c r="G311" i="14"/>
  <c r="G279" i="14"/>
  <c r="G264" i="14"/>
  <c r="G324" i="14"/>
  <c r="G312" i="14"/>
  <c r="G296" i="14"/>
  <c r="G53" i="14"/>
  <c r="G71" i="14"/>
  <c r="G283" i="14"/>
  <c r="G275" i="14"/>
  <c r="G259" i="14"/>
  <c r="G126" i="14"/>
  <c r="G75" i="14"/>
  <c r="G67" i="14"/>
  <c r="G63" i="14"/>
  <c r="G35" i="14"/>
  <c r="G335" i="14"/>
  <c r="G303" i="14"/>
  <c r="G271" i="14"/>
  <c r="G340" i="14"/>
  <c r="G328" i="14"/>
  <c r="G316" i="14"/>
  <c r="G304" i="14"/>
  <c r="G292" i="14"/>
  <c r="G284" i="14"/>
  <c r="G252" i="14"/>
  <c r="G49" i="14"/>
  <c r="G339" i="14"/>
  <c r="G263" i="14"/>
  <c r="G251" i="14"/>
  <c r="G243" i="14"/>
  <c r="G231" i="14"/>
  <c r="G219" i="14"/>
  <c r="G130" i="14"/>
  <c r="G114" i="14"/>
  <c r="G110" i="14"/>
  <c r="G98" i="14"/>
  <c r="G94" i="14"/>
  <c r="G118" i="14"/>
  <c r="G39" i="14"/>
  <c r="G327" i="14"/>
  <c r="G295" i="14"/>
  <c r="G256" i="14"/>
  <c r="G122" i="14"/>
  <c r="G87" i="14"/>
  <c r="G43" i="14"/>
  <c r="G31" i="14"/>
  <c r="G106" i="14"/>
  <c r="G342" i="14"/>
  <c r="G338" i="14"/>
  <c r="G334" i="14"/>
  <c r="G330" i="14"/>
  <c r="G326" i="14"/>
  <c r="G318" i="14"/>
  <c r="G314" i="14"/>
  <c r="G310" i="14"/>
  <c r="G306" i="14"/>
  <c r="G302" i="14"/>
  <c r="G298" i="14"/>
  <c r="G294" i="14"/>
  <c r="G290" i="14"/>
  <c r="G286" i="14"/>
  <c r="G278" i="14"/>
  <c r="G274" i="14"/>
  <c r="G270" i="14"/>
  <c r="G266" i="14"/>
  <c r="G262" i="14"/>
  <c r="G258" i="14"/>
  <c r="G254" i="14"/>
  <c r="G250" i="14"/>
  <c r="G246" i="14"/>
  <c r="G242" i="14"/>
  <c r="G238" i="14"/>
  <c r="G234" i="14"/>
  <c r="G230" i="14"/>
  <c r="G226" i="14"/>
  <c r="G222" i="14"/>
  <c r="G218" i="14"/>
  <c r="G214" i="14"/>
  <c r="G210" i="14"/>
  <c r="G206" i="14"/>
  <c r="G202" i="14"/>
  <c r="G198" i="14"/>
  <c r="G194" i="14"/>
  <c r="G190" i="14"/>
  <c r="G186" i="14"/>
  <c r="G182" i="14"/>
  <c r="G178" i="14"/>
  <c r="G174" i="14"/>
  <c r="G170" i="14"/>
  <c r="G166" i="14"/>
  <c r="G162" i="14"/>
  <c r="G158" i="14"/>
  <c r="G154" i="14"/>
  <c r="G150" i="14"/>
  <c r="G146" i="14"/>
  <c r="G142" i="14"/>
  <c r="G138" i="14"/>
  <c r="G115" i="14"/>
  <c r="G111" i="14"/>
  <c r="G107" i="14"/>
  <c r="G103" i="14"/>
  <c r="G99" i="14"/>
  <c r="G95" i="14"/>
  <c r="G91" i="14"/>
  <c r="G83" i="14"/>
  <c r="G79" i="14"/>
  <c r="G59" i="14"/>
  <c r="G55" i="14"/>
  <c r="G51" i="14"/>
  <c r="G47" i="14"/>
  <c r="G253" i="14"/>
  <c r="G237" i="14"/>
  <c r="G221" i="14"/>
  <c r="G205" i="14"/>
  <c r="G189" i="14"/>
  <c r="G173" i="14"/>
  <c r="G157" i="14"/>
  <c r="G141" i="14"/>
  <c r="G133" i="14"/>
  <c r="G125" i="14"/>
  <c r="G117" i="14"/>
  <c r="G86" i="14"/>
  <c r="G78" i="14"/>
  <c r="G70" i="14"/>
  <c r="G62" i="14"/>
  <c r="G54" i="14"/>
  <c r="G46" i="14"/>
  <c r="G38" i="14"/>
  <c r="G341" i="14"/>
  <c r="G337" i="14"/>
  <c r="G333" i="14"/>
  <c r="G329" i="14"/>
  <c r="G325" i="14"/>
  <c r="G321" i="14"/>
  <c r="G317" i="14"/>
  <c r="G313" i="14"/>
  <c r="G309" i="14"/>
  <c r="G305" i="14"/>
  <c r="G301" i="14"/>
  <c r="G297" i="14"/>
  <c r="G293" i="14"/>
  <c r="G289" i="14"/>
  <c r="G285" i="14"/>
  <c r="G281" i="14"/>
  <c r="G277" i="14"/>
  <c r="G273" i="14"/>
  <c r="G269" i="14"/>
  <c r="G244" i="14"/>
  <c r="G236" i="14"/>
  <c r="G228" i="14"/>
  <c r="G220" i="14"/>
  <c r="G212" i="14"/>
  <c r="G204" i="14"/>
  <c r="G196" i="14"/>
  <c r="G188" i="14"/>
  <c r="G180" i="14"/>
  <c r="G172" i="14"/>
  <c r="G164" i="14"/>
  <c r="G156" i="14"/>
  <c r="G148" i="14"/>
  <c r="G140" i="14"/>
  <c r="G132" i="14"/>
  <c r="G124" i="14"/>
  <c r="G116" i="14"/>
  <c r="G109" i="14"/>
  <c r="G101" i="14"/>
  <c r="G93" i="14"/>
  <c r="G85" i="14"/>
  <c r="G77" i="14"/>
  <c r="G69" i="14"/>
  <c r="G45" i="14"/>
  <c r="G37" i="14"/>
  <c r="G342" i="17"/>
  <c r="J344" i="14"/>
  <c r="L255" i="14"/>
  <c r="L135" i="14"/>
  <c r="L56" i="14"/>
  <c r="L319" i="14"/>
  <c r="L291" i="14"/>
  <c r="L19" i="14"/>
  <c r="L25" i="14"/>
  <c r="L33" i="14"/>
  <c r="L40" i="14"/>
  <c r="L52" i="14"/>
  <c r="L87" i="14"/>
  <c r="L98" i="14"/>
  <c r="L109" i="14"/>
  <c r="L116" i="14"/>
  <c r="L138" i="14"/>
  <c r="L150" i="14"/>
  <c r="L178" i="14"/>
  <c r="L188" i="14"/>
  <c r="L202" i="14"/>
  <c r="L10" i="14"/>
  <c r="L14" i="14"/>
  <c r="L18" i="14"/>
  <c r="L28" i="14"/>
  <c r="L32" i="14"/>
  <c r="L36" i="14"/>
  <c r="L58" i="14"/>
  <c r="L62" i="14"/>
  <c r="L66" i="14"/>
  <c r="L70" i="14"/>
  <c r="L74" i="14"/>
  <c r="L78" i="14"/>
  <c r="L82" i="14"/>
  <c r="L86" i="14"/>
  <c r="L89" i="14"/>
  <c r="L93" i="14"/>
  <c r="L97" i="14"/>
  <c r="L101" i="14"/>
  <c r="L122" i="14"/>
  <c r="L126" i="14"/>
  <c r="L130" i="14"/>
  <c r="L134" i="14"/>
  <c r="L137" i="14"/>
  <c r="L141" i="14"/>
  <c r="L145" i="14"/>
  <c r="L149" i="14"/>
  <c r="L153" i="14"/>
  <c r="L156" i="14"/>
  <c r="L160" i="14"/>
  <c r="L166" i="14"/>
  <c r="L170" i="14"/>
  <c r="L177" i="14"/>
  <c r="L184" i="14"/>
  <c r="L194" i="14"/>
  <c r="L198" i="14"/>
  <c r="L204" i="14"/>
  <c r="L343" i="14"/>
  <c r="L315" i="14"/>
  <c r="L311" i="14"/>
  <c r="L307" i="14"/>
  <c r="L287" i="14"/>
  <c r="L283" i="14"/>
  <c r="L279" i="14"/>
  <c r="L275" i="14"/>
  <c r="L271" i="14"/>
  <c r="L264" i="14"/>
  <c r="L240" i="14"/>
  <c r="L236" i="14"/>
  <c r="L232" i="14"/>
  <c r="L220" i="14"/>
  <c r="L216" i="14"/>
  <c r="L212" i="14"/>
  <c r="L199" i="14"/>
  <c r="L191" i="14"/>
  <c r="L163" i="14"/>
  <c r="L131" i="14"/>
  <c r="L100" i="14"/>
  <c r="L84" i="14"/>
  <c r="L67" i="14"/>
  <c r="L51" i="14"/>
  <c r="L35" i="14"/>
  <c r="L20" i="14"/>
  <c r="L15" i="14"/>
  <c r="L29" i="14"/>
  <c r="L90" i="14"/>
  <c r="L102" i="14"/>
  <c r="L113" i="14"/>
  <c r="L142" i="14"/>
  <c r="L154" i="14"/>
  <c r="L185" i="14"/>
  <c r="L192" i="14"/>
  <c r="L338" i="14"/>
  <c r="L330" i="14"/>
  <c r="L322" i="14"/>
  <c r="L294" i="14"/>
  <c r="L247" i="14"/>
  <c r="L243" i="14"/>
  <c r="L227" i="14"/>
  <c r="L127" i="14"/>
  <c r="L79" i="14"/>
  <c r="L63" i="14"/>
  <c r="L26" i="14"/>
  <c r="L30" i="14"/>
  <c r="L34" i="14"/>
  <c r="L38" i="14"/>
  <c r="L41" i="14"/>
  <c r="L45" i="14"/>
  <c r="L49" i="14"/>
  <c r="L53" i="14"/>
  <c r="L60" i="14"/>
  <c r="L64" i="14"/>
  <c r="L68" i="14"/>
  <c r="L72" i="14"/>
  <c r="L76" i="14"/>
  <c r="L80" i="14"/>
  <c r="L91" i="14"/>
  <c r="L95" i="14"/>
  <c r="L99" i="14"/>
  <c r="L103" i="14"/>
  <c r="L106" i="14"/>
  <c r="L110" i="14"/>
  <c r="L114" i="14"/>
  <c r="L117" i="14"/>
  <c r="L120" i="14"/>
  <c r="L124" i="14"/>
  <c r="L128" i="14"/>
  <c r="L132" i="14"/>
  <c r="L158" i="14"/>
  <c r="L162" i="14"/>
  <c r="L165" i="14"/>
  <c r="L168" i="14"/>
  <c r="L172" i="14"/>
  <c r="L182" i="14"/>
  <c r="L186" i="14"/>
  <c r="L196" i="14"/>
  <c r="L200" i="14"/>
  <c r="L206" i="14"/>
  <c r="L210" i="14"/>
  <c r="L341" i="14"/>
  <c r="L337" i="14"/>
  <c r="L333" i="14"/>
  <c r="L329" i="14"/>
  <c r="L325" i="14"/>
  <c r="L321" i="14"/>
  <c r="L317" i="14"/>
  <c r="L313" i="14"/>
  <c r="L309" i="14"/>
  <c r="L305" i="14"/>
  <c r="L301" i="14"/>
  <c r="L297" i="14"/>
  <c r="L293" i="14"/>
  <c r="L289" i="14"/>
  <c r="L285" i="14"/>
  <c r="L281" i="14"/>
  <c r="L277" i="14"/>
  <c r="L273" i="14"/>
  <c r="L269" i="14"/>
  <c r="L266" i="14"/>
  <c r="L262" i="14"/>
  <c r="L258" i="14"/>
  <c r="L254" i="14"/>
  <c r="L250" i="14"/>
  <c r="L246" i="14"/>
  <c r="L242" i="14"/>
  <c r="L234" i="14"/>
  <c r="L230" i="14"/>
  <c r="L226" i="14"/>
  <c r="L222" i="14"/>
  <c r="L218" i="14"/>
  <c r="L214" i="14"/>
  <c r="L209" i="14"/>
  <c r="L203" i="14"/>
  <c r="L195" i="14"/>
  <c r="L187" i="14"/>
  <c r="L171" i="14"/>
  <c r="L155" i="14"/>
  <c r="L139" i="14"/>
  <c r="L123" i="14"/>
  <c r="L108" i="14"/>
  <c r="L92" i="14"/>
  <c r="L75" i="14"/>
  <c r="L59" i="14"/>
  <c r="L43" i="14"/>
  <c r="L27" i="14"/>
  <c r="L12" i="14"/>
  <c r="L11" i="14"/>
  <c r="L22" i="14"/>
  <c r="L48" i="14"/>
  <c r="L83" i="14"/>
  <c r="L94" i="14"/>
  <c r="L105" i="14"/>
  <c r="L146" i="14"/>
  <c r="L157" i="14"/>
  <c r="L161" i="14"/>
  <c r="L164" i="14"/>
  <c r="L174" i="14"/>
  <c r="L181" i="14"/>
  <c r="L334" i="14"/>
  <c r="L326" i="14"/>
  <c r="L298" i="14"/>
  <c r="L251" i="14"/>
  <c r="L223" i="14"/>
  <c r="L205" i="14"/>
  <c r="L13" i="14"/>
  <c r="L21" i="14"/>
  <c r="L42" i="14"/>
  <c r="L46" i="14"/>
  <c r="L50" i="14"/>
  <c r="L54" i="14"/>
  <c r="L57" i="14"/>
  <c r="L61" i="14"/>
  <c r="L65" i="14"/>
  <c r="L69" i="14"/>
  <c r="L73" i="14"/>
  <c r="L77" i="14"/>
  <c r="L81" i="14"/>
  <c r="L85" i="14"/>
  <c r="L107" i="14"/>
  <c r="L111" i="14"/>
  <c r="L115" i="14"/>
  <c r="L118" i="14"/>
  <c r="L121" i="14"/>
  <c r="L125" i="14"/>
  <c r="L129" i="14"/>
  <c r="L133" i="14"/>
  <c r="L136" i="14"/>
  <c r="L140" i="14"/>
  <c r="L144" i="14"/>
  <c r="L148" i="14"/>
  <c r="L152" i="14"/>
  <c r="L169" i="14"/>
  <c r="L173" i="14"/>
  <c r="L176" i="14"/>
  <c r="L180" i="14"/>
  <c r="L190" i="14"/>
  <c r="L340" i="14"/>
  <c r="L336" i="14"/>
  <c r="L332" i="14"/>
  <c r="L328" i="14"/>
  <c r="L324" i="14"/>
  <c r="L320" i="14"/>
  <c r="L316" i="14"/>
  <c r="L312" i="14"/>
  <c r="L308" i="14"/>
  <c r="L304" i="14"/>
  <c r="L300" i="14"/>
  <c r="L296" i="14"/>
  <c r="L292" i="14"/>
  <c r="L288" i="14"/>
  <c r="L284" i="14"/>
  <c r="L280" i="14"/>
  <c r="L276" i="14"/>
  <c r="L272" i="14"/>
  <c r="L268" i="14"/>
  <c r="L265" i="14"/>
  <c r="L261" i="14"/>
  <c r="L257" i="14"/>
  <c r="L253" i="14"/>
  <c r="L249" i="14"/>
  <c r="L245" i="14"/>
  <c r="L241" i="14"/>
  <c r="L237" i="14"/>
  <c r="L233" i="14"/>
  <c r="L229" i="14"/>
  <c r="L225" i="14"/>
  <c r="L221" i="14"/>
  <c r="L217" i="14"/>
  <c r="L213" i="14"/>
  <c r="L208" i="14"/>
  <c r="L201" i="14"/>
  <c r="L193" i="14"/>
  <c r="L183" i="14"/>
  <c r="L167" i="14"/>
  <c r="L151" i="14"/>
  <c r="L119" i="14"/>
  <c r="L104" i="14"/>
  <c r="L88" i="14"/>
  <c r="L71" i="14"/>
  <c r="L55" i="14"/>
  <c r="L39" i="14"/>
  <c r="L23" i="14"/>
  <c r="G342" i="22"/>
  <c r="G342" i="21"/>
  <c r="G342" i="20"/>
  <c r="G342" i="19"/>
  <c r="G342" i="18"/>
  <c r="F344" i="14"/>
  <c r="H38" i="14"/>
  <c r="H78" i="14"/>
  <c r="H182" i="14"/>
  <c r="H17" i="14"/>
  <c r="H30" i="14"/>
  <c r="H48" i="14"/>
  <c r="H62" i="14"/>
  <c r="H80" i="14"/>
  <c r="H84" i="14"/>
  <c r="H87" i="14"/>
  <c r="H112" i="14"/>
  <c r="H118" i="14"/>
  <c r="H143" i="14"/>
  <c r="H147" i="14"/>
  <c r="H150" i="14"/>
  <c r="H174" i="14"/>
  <c r="H177" i="14"/>
  <c r="H181" i="14"/>
  <c r="H203" i="14"/>
  <c r="H206" i="14"/>
  <c r="H209" i="14"/>
  <c r="H213" i="14"/>
  <c r="H235" i="14"/>
  <c r="H238" i="14"/>
  <c r="H241" i="14"/>
  <c r="H245" i="14"/>
  <c r="H267" i="14"/>
  <c r="H269" i="14"/>
  <c r="H272" i="14"/>
  <c r="H276" i="14"/>
  <c r="H14" i="14"/>
  <c r="H35" i="14"/>
  <c r="H41" i="14"/>
  <c r="H74" i="14"/>
  <c r="H88" i="14"/>
  <c r="H106" i="14"/>
  <c r="H137" i="14"/>
  <c r="H151" i="14"/>
  <c r="H169" i="14"/>
  <c r="H200" i="14"/>
  <c r="H214" i="14"/>
  <c r="H246" i="14"/>
  <c r="H309" i="14"/>
  <c r="H341" i="14"/>
  <c r="H46" i="14"/>
  <c r="H64" i="14"/>
  <c r="H96" i="14"/>
  <c r="H100" i="14"/>
  <c r="H103" i="14"/>
  <c r="H127" i="14"/>
  <c r="H131" i="14"/>
  <c r="H134" i="14"/>
  <c r="H159" i="14"/>
  <c r="H163" i="14"/>
  <c r="H166" i="14"/>
  <c r="H187" i="14"/>
  <c r="H190" i="14"/>
  <c r="H193" i="14"/>
  <c r="H197" i="14"/>
  <c r="H219" i="14"/>
  <c r="H222" i="14"/>
  <c r="H225" i="14"/>
  <c r="H229" i="14"/>
  <c r="H251" i="14"/>
  <c r="H254" i="14"/>
  <c r="H257" i="14"/>
  <c r="H261" i="14"/>
  <c r="H282" i="14"/>
  <c r="H10" i="14"/>
  <c r="H67" i="14"/>
  <c r="H70" i="14"/>
  <c r="H110" i="14"/>
  <c r="H119" i="14"/>
  <c r="H141" i="14"/>
  <c r="H173" i="14"/>
  <c r="H232" i="14"/>
  <c r="H264" i="14"/>
  <c r="H277" i="14"/>
  <c r="H295" i="14"/>
  <c r="H327" i="14"/>
  <c r="H15" i="14"/>
  <c r="H20" i="14"/>
  <c r="H22" i="14"/>
  <c r="H25" i="14"/>
  <c r="H29" i="14"/>
  <c r="H51" i="14"/>
  <c r="H54" i="14"/>
  <c r="H57" i="14"/>
  <c r="H61" i="14"/>
  <c r="H90" i="14"/>
  <c r="H94" i="14"/>
  <c r="H104" i="14"/>
  <c r="H121" i="14"/>
  <c r="H125" i="14"/>
  <c r="H135" i="14"/>
  <c r="H153" i="14"/>
  <c r="H157" i="14"/>
  <c r="H167" i="14"/>
  <c r="H184" i="14"/>
  <c r="H198" i="14"/>
  <c r="H216" i="14"/>
  <c r="H230" i="14"/>
  <c r="H248" i="14"/>
  <c r="H262" i="14"/>
  <c r="H279" i="14"/>
  <c r="H293" i="14"/>
  <c r="H311" i="14"/>
  <c r="H325" i="14"/>
  <c r="H343" i="14"/>
  <c r="H288" i="14"/>
  <c r="H298" i="14"/>
  <c r="H324" i="14"/>
  <c r="H23" i="14"/>
  <c r="H36" i="14"/>
  <c r="H42" i="14"/>
  <c r="H55" i="14"/>
  <c r="H175" i="14"/>
  <c r="H207" i="14"/>
  <c r="H239" i="14"/>
  <c r="H270" i="14"/>
  <c r="H302" i="14"/>
  <c r="H318" i="14"/>
  <c r="H330" i="14"/>
  <c r="H16" i="14"/>
  <c r="H31" i="14"/>
  <c r="H34" i="14"/>
  <c r="H40" i="14"/>
  <c r="H44" i="14"/>
  <c r="H47" i="14"/>
  <c r="H63" i="14"/>
  <c r="H86" i="14"/>
  <c r="H102" i="14"/>
  <c r="H117" i="14"/>
  <c r="H133" i="14"/>
  <c r="H149" i="14"/>
  <c r="H165" i="14"/>
  <c r="H342" i="14"/>
  <c r="H278" i="14"/>
  <c r="H215" i="14"/>
  <c r="H18" i="14"/>
  <c r="H304" i="14"/>
  <c r="H320" i="14"/>
  <c r="H336" i="14"/>
  <c r="H292" i="14"/>
  <c r="H308" i="14"/>
  <c r="H340" i="14"/>
  <c r="H11" i="14"/>
  <c r="H71" i="14"/>
  <c r="H191" i="14"/>
  <c r="H223" i="14"/>
  <c r="H255" i="14"/>
  <c r="H286" i="14"/>
  <c r="H334" i="14"/>
  <c r="H314" i="14"/>
  <c r="H12" i="14"/>
  <c r="H27" i="14"/>
  <c r="H53" i="14"/>
  <c r="H59" i="14"/>
  <c r="H69" i="14"/>
  <c r="H76" i="14"/>
  <c r="H82" i="14"/>
  <c r="H92" i="14"/>
  <c r="H98" i="14"/>
  <c r="H108" i="14"/>
  <c r="H114" i="14"/>
  <c r="H123" i="14"/>
  <c r="H129" i="14"/>
  <c r="H139" i="14"/>
  <c r="H145" i="14"/>
  <c r="H155" i="14"/>
  <c r="H161" i="14"/>
  <c r="H171" i="14"/>
  <c r="H179" i="14"/>
  <c r="H185" i="14"/>
  <c r="H189" i="14"/>
  <c r="H195" i="14"/>
  <c r="H201" i="14"/>
  <c r="H205" i="14"/>
  <c r="H211" i="14"/>
  <c r="H217" i="14"/>
  <c r="H221" i="14"/>
  <c r="H227" i="14"/>
  <c r="H233" i="14"/>
  <c r="H237" i="14"/>
  <c r="H243" i="14"/>
  <c r="H249" i="14"/>
  <c r="H253" i="14"/>
  <c r="H259" i="14"/>
  <c r="H265" i="14"/>
  <c r="H268" i="14"/>
  <c r="H274" i="14"/>
  <c r="H280" i="14"/>
  <c r="H284" i="14"/>
  <c r="H290" i="14"/>
  <c r="H296" i="14"/>
  <c r="H300" i="14"/>
  <c r="H306" i="14"/>
  <c r="H312" i="14"/>
  <c r="H316" i="14"/>
  <c r="H322" i="14"/>
  <c r="H328" i="14"/>
  <c r="H332" i="14"/>
  <c r="H338" i="14"/>
  <c r="H326" i="14"/>
  <c r="H310" i="14"/>
  <c r="H231" i="14"/>
  <c r="H65" i="14"/>
  <c r="H72" i="14"/>
  <c r="L344" i="14" l="1"/>
  <c r="D10" i="14"/>
  <c r="D137" i="14"/>
  <c r="K135" i="15" s="1"/>
  <c r="K135" i="16" s="1"/>
  <c r="K135" i="17" s="1"/>
  <c r="K135" i="18" s="1"/>
  <c r="K135" i="19" s="1"/>
  <c r="K135" i="20" s="1"/>
  <c r="K135" i="21" s="1"/>
  <c r="D88" i="14"/>
  <c r="K86" i="15" s="1"/>
  <c r="K86" i="16" s="1"/>
  <c r="K86" i="17" s="1"/>
  <c r="K86" i="18" s="1"/>
  <c r="K86" i="19" s="1"/>
  <c r="K86" i="20" s="1"/>
  <c r="K86" i="21" s="1"/>
  <c r="K86" i="22" l="1"/>
  <c r="K86" i="23" s="1"/>
  <c r="K86" i="24" s="1"/>
  <c r="K86" i="25" s="1"/>
  <c r="K86" i="26" s="1"/>
  <c r="K135" i="22"/>
  <c r="K135" i="23" s="1"/>
  <c r="K135" i="24" s="1"/>
  <c r="K135" i="25" s="1"/>
  <c r="K135" i="26" s="1"/>
  <c r="K344" i="14"/>
  <c r="E348" i="1" l="1"/>
  <c r="K348" i="1"/>
  <c r="J348" i="1"/>
  <c r="D10" i="1" l="1"/>
  <c r="D11" i="14" s="1"/>
  <c r="D12" i="1"/>
  <c r="D13" i="14" s="1"/>
  <c r="D13" i="1"/>
  <c r="D14" i="14" s="1"/>
  <c r="D14" i="1"/>
  <c r="D15" i="14" s="1"/>
  <c r="D15" i="1"/>
  <c r="D16" i="14" s="1"/>
  <c r="D16" i="1"/>
  <c r="D17" i="14" s="1"/>
  <c r="D17" i="1"/>
  <c r="D18" i="14" s="1"/>
  <c r="D18" i="1"/>
  <c r="D19" i="14" s="1"/>
  <c r="D21" i="1"/>
  <c r="D22" i="1"/>
  <c r="D22" i="14" s="1"/>
  <c r="D23" i="1"/>
  <c r="D23" i="14" s="1"/>
  <c r="D24" i="1"/>
  <c r="D24" i="14" s="1"/>
  <c r="D25" i="1"/>
  <c r="D25" i="14" s="1"/>
  <c r="D26" i="1"/>
  <c r="D26" i="14" s="1"/>
  <c r="D27" i="1"/>
  <c r="D27" i="14" s="1"/>
  <c r="D28" i="1"/>
  <c r="D28" i="14" s="1"/>
  <c r="D29" i="1"/>
  <c r="D29" i="14" s="1"/>
  <c r="E29" i="14" s="1"/>
  <c r="D30" i="1"/>
  <c r="D30" i="14" s="1"/>
  <c r="D31" i="1"/>
  <c r="D31" i="14" s="1"/>
  <c r="D33" i="1"/>
  <c r="D33" i="14" s="1"/>
  <c r="D34" i="1"/>
  <c r="D34" i="14" s="1"/>
  <c r="D35" i="1"/>
  <c r="D35" i="14" s="1"/>
  <c r="D36" i="1"/>
  <c r="D36" i="14" s="1"/>
  <c r="D37" i="1"/>
  <c r="D37" i="14" s="1"/>
  <c r="D39" i="1"/>
  <c r="D39" i="14" s="1"/>
  <c r="D40" i="1"/>
  <c r="D40" i="14" s="1"/>
  <c r="D41" i="1"/>
  <c r="D41" i="14" s="1"/>
  <c r="D42" i="1"/>
  <c r="D42" i="14" s="1"/>
  <c r="D44" i="1"/>
  <c r="D44" i="14" s="1"/>
  <c r="D45" i="1"/>
  <c r="D45" i="14" s="1"/>
  <c r="K43" i="15" s="1"/>
  <c r="K43" i="16" s="1"/>
  <c r="K43" i="17" s="1"/>
  <c r="K43" i="18" s="1"/>
  <c r="K43" i="19" s="1"/>
  <c r="D46" i="1"/>
  <c r="D46" i="14" s="1"/>
  <c r="D47" i="1"/>
  <c r="D47" i="14" s="1"/>
  <c r="D48" i="1"/>
  <c r="D48" i="14" s="1"/>
  <c r="D49" i="1"/>
  <c r="D49" i="14" s="1"/>
  <c r="D50" i="1"/>
  <c r="D50" i="14" s="1"/>
  <c r="D51" i="1"/>
  <c r="D51" i="14" s="1"/>
  <c r="D52" i="1"/>
  <c r="D52" i="14" s="1"/>
  <c r="D53" i="1"/>
  <c r="D53" i="14" s="1"/>
  <c r="D54" i="1"/>
  <c r="D54" i="14" s="1"/>
  <c r="D55" i="1"/>
  <c r="D55" i="14" s="1"/>
  <c r="D56" i="1"/>
  <c r="D56" i="14" s="1"/>
  <c r="D57" i="1"/>
  <c r="D57" i="14" s="1"/>
  <c r="D58" i="1"/>
  <c r="D58" i="14" s="1"/>
  <c r="D59" i="1"/>
  <c r="D59" i="14" s="1"/>
  <c r="D60" i="1"/>
  <c r="D60" i="14" s="1"/>
  <c r="D61" i="1"/>
  <c r="D61" i="14" s="1"/>
  <c r="D63" i="1"/>
  <c r="D63" i="14" s="1"/>
  <c r="K61" i="15" s="1"/>
  <c r="K61" i="16" s="1"/>
  <c r="K61" i="17" s="1"/>
  <c r="K61" i="18" s="1"/>
  <c r="K61" i="19" s="1"/>
  <c r="D64" i="1"/>
  <c r="D64" i="14" s="1"/>
  <c r="D65" i="1"/>
  <c r="D65" i="14" s="1"/>
  <c r="D66" i="1"/>
  <c r="D66" i="14" s="1"/>
  <c r="D67" i="1"/>
  <c r="D67" i="14" s="1"/>
  <c r="D69" i="1"/>
  <c r="D69" i="14" s="1"/>
  <c r="D70" i="1"/>
  <c r="D71" i="1"/>
  <c r="D70" i="14" s="1"/>
  <c r="D72" i="1"/>
  <c r="D71" i="14" s="1"/>
  <c r="D76" i="1"/>
  <c r="D75" i="14" s="1"/>
  <c r="D77" i="1"/>
  <c r="D76" i="14" s="1"/>
  <c r="D78" i="1"/>
  <c r="D77" i="14" s="1"/>
  <c r="D80" i="1"/>
  <c r="D79" i="14" s="1"/>
  <c r="D82" i="1"/>
  <c r="D81" i="14" s="1"/>
  <c r="D83" i="1"/>
  <c r="D82" i="14" s="1"/>
  <c r="D84" i="1"/>
  <c r="D83" i="14" s="1"/>
  <c r="D85" i="1"/>
  <c r="D84" i="14" s="1"/>
  <c r="K82" i="15" s="1"/>
  <c r="K82" i="16" s="1"/>
  <c r="K82" i="17" s="1"/>
  <c r="K82" i="18" s="1"/>
  <c r="K82" i="19" s="1"/>
  <c r="D86" i="1"/>
  <c r="D85" i="14" s="1"/>
  <c r="D89" i="1"/>
  <c r="E88" i="14" s="1"/>
  <c r="D90" i="1"/>
  <c r="D89" i="14" s="1"/>
  <c r="D92" i="1"/>
  <c r="D91" i="14" s="1"/>
  <c r="K89" i="15" s="1"/>
  <c r="K89" i="16" s="1"/>
  <c r="K89" i="17" s="1"/>
  <c r="K89" i="18" s="1"/>
  <c r="K89" i="19" s="1"/>
  <c r="D93" i="1"/>
  <c r="D92" i="14" s="1"/>
  <c r="D94" i="1"/>
  <c r="D93" i="14" s="1"/>
  <c r="D95" i="1"/>
  <c r="D94" i="14" s="1"/>
  <c r="K92" i="15" s="1"/>
  <c r="K92" i="16" s="1"/>
  <c r="K92" i="17" s="1"/>
  <c r="K92" i="18" s="1"/>
  <c r="K92" i="19" s="1"/>
  <c r="D96" i="1"/>
  <c r="D95" i="14" s="1"/>
  <c r="D97" i="1"/>
  <c r="D96" i="14" s="1"/>
  <c r="D98" i="1"/>
  <c r="D97" i="14" s="1"/>
  <c r="D99" i="1"/>
  <c r="D98" i="14" s="1"/>
  <c r="D100" i="1"/>
  <c r="D99" i="14" s="1"/>
  <c r="D101" i="1"/>
  <c r="D100" i="14" s="1"/>
  <c r="D102" i="1"/>
  <c r="D101" i="14" s="1"/>
  <c r="D103" i="1"/>
  <c r="D102" i="14" s="1"/>
  <c r="D104" i="1"/>
  <c r="D103" i="14" s="1"/>
  <c r="D105" i="1"/>
  <c r="D104" i="14" s="1"/>
  <c r="D106" i="1"/>
  <c r="D105" i="14" s="1"/>
  <c r="D107" i="1"/>
  <c r="D106" i="14" s="1"/>
  <c r="D108" i="1"/>
  <c r="D107" i="14" s="1"/>
  <c r="D109" i="1"/>
  <c r="D108" i="14" s="1"/>
  <c r="D110" i="1"/>
  <c r="D109" i="14" s="1"/>
  <c r="D111" i="1"/>
  <c r="D110" i="14" s="1"/>
  <c r="D112" i="1"/>
  <c r="D111" i="14" s="1"/>
  <c r="D113" i="1"/>
  <c r="D112" i="14" s="1"/>
  <c r="D114" i="1"/>
  <c r="D113" i="14" s="1"/>
  <c r="D115" i="1"/>
  <c r="D114" i="14" s="1"/>
  <c r="D116" i="1"/>
  <c r="D115" i="14" s="1"/>
  <c r="D117" i="1"/>
  <c r="D119" i="1"/>
  <c r="D117" i="14" s="1"/>
  <c r="D120" i="1"/>
  <c r="D118" i="14" s="1"/>
  <c r="D121" i="1"/>
  <c r="D122" i="1"/>
  <c r="D119" i="14" s="1"/>
  <c r="D123" i="1"/>
  <c r="D120" i="14" s="1"/>
  <c r="D124" i="1"/>
  <c r="D121" i="14" s="1"/>
  <c r="D125" i="1"/>
  <c r="D122" i="14" s="1"/>
  <c r="D126" i="1"/>
  <c r="D123" i="14" s="1"/>
  <c r="D127" i="1"/>
  <c r="D124" i="14" s="1"/>
  <c r="D128" i="1"/>
  <c r="D125" i="14" s="1"/>
  <c r="D129" i="1"/>
  <c r="D126" i="14" s="1"/>
  <c r="D130" i="1"/>
  <c r="D127" i="14" s="1"/>
  <c r="D131" i="1"/>
  <c r="D128" i="14" s="1"/>
  <c r="D132" i="1"/>
  <c r="D129" i="14" s="1"/>
  <c r="D133" i="1"/>
  <c r="D130" i="14" s="1"/>
  <c r="D134" i="1"/>
  <c r="D131" i="14" s="1"/>
  <c r="D135" i="1"/>
  <c r="D132" i="14" s="1"/>
  <c r="D136" i="1"/>
  <c r="D133" i="14" s="1"/>
  <c r="D137" i="1"/>
  <c r="D134" i="14" s="1"/>
  <c r="D138" i="1"/>
  <c r="D135" i="14" s="1"/>
  <c r="D139" i="1"/>
  <c r="D136" i="14" s="1"/>
  <c r="D141" i="1"/>
  <c r="D138" i="14" s="1"/>
  <c r="D142" i="1"/>
  <c r="D139" i="14" s="1"/>
  <c r="K137" i="15" s="1"/>
  <c r="K137" i="16" s="1"/>
  <c r="K137" i="17" s="1"/>
  <c r="K137" i="18" s="1"/>
  <c r="K137" i="19" s="1"/>
  <c r="D143" i="1"/>
  <c r="D140" i="14" s="1"/>
  <c r="D144" i="1"/>
  <c r="D141" i="14" s="1"/>
  <c r="D145" i="1"/>
  <c r="D142" i="14" s="1"/>
  <c r="D146" i="1"/>
  <c r="D143" i="14" s="1"/>
  <c r="D147" i="1"/>
  <c r="D144" i="14" s="1"/>
  <c r="D148" i="1"/>
  <c r="D145" i="14" s="1"/>
  <c r="D149" i="1"/>
  <c r="D146" i="14" s="1"/>
  <c r="D150" i="1"/>
  <c r="D147" i="14" s="1"/>
  <c r="D151" i="1"/>
  <c r="D148" i="14" s="1"/>
  <c r="D152" i="1"/>
  <c r="D149" i="14" s="1"/>
  <c r="D153" i="1"/>
  <c r="D150" i="14" s="1"/>
  <c r="D154" i="1"/>
  <c r="D151" i="14" s="1"/>
  <c r="D155" i="1"/>
  <c r="D152" i="14" s="1"/>
  <c r="D156" i="1"/>
  <c r="D153" i="14" s="1"/>
  <c r="D157" i="1"/>
  <c r="D154" i="14" s="1"/>
  <c r="D158" i="1"/>
  <c r="D155" i="14" s="1"/>
  <c r="D159" i="1"/>
  <c r="D156" i="14" s="1"/>
  <c r="D160" i="1"/>
  <c r="D157" i="14" s="1"/>
  <c r="D161" i="1"/>
  <c r="D158" i="14" s="1"/>
  <c r="D162" i="1"/>
  <c r="D159" i="14" s="1"/>
  <c r="D163" i="1"/>
  <c r="D160" i="14" s="1"/>
  <c r="D164" i="1"/>
  <c r="D161" i="14" s="1"/>
  <c r="D165" i="1"/>
  <c r="D162" i="14" s="1"/>
  <c r="D166" i="1"/>
  <c r="D163" i="14" s="1"/>
  <c r="D167" i="1"/>
  <c r="D164" i="14" s="1"/>
  <c r="D168" i="1"/>
  <c r="D165" i="14" s="1"/>
  <c r="D169" i="1"/>
  <c r="D166" i="14" s="1"/>
  <c r="D170" i="1"/>
  <c r="D167" i="14" s="1"/>
  <c r="D171" i="1"/>
  <c r="D168" i="14" s="1"/>
  <c r="D172" i="1"/>
  <c r="D169" i="14" s="1"/>
  <c r="D173" i="1"/>
  <c r="D170" i="14" s="1"/>
  <c r="D175" i="1"/>
  <c r="D172" i="14" s="1"/>
  <c r="K170" i="15" s="1"/>
  <c r="K170" i="16" s="1"/>
  <c r="K170" i="17" s="1"/>
  <c r="K170" i="18" s="1"/>
  <c r="K170" i="19" s="1"/>
  <c r="D176" i="1"/>
  <c r="D173" i="14" s="1"/>
  <c r="D177" i="1"/>
  <c r="D174" i="14" s="1"/>
  <c r="D178" i="1"/>
  <c r="D175" i="14" s="1"/>
  <c r="D179" i="1"/>
  <c r="D176" i="14" s="1"/>
  <c r="D180" i="1"/>
  <c r="D177" i="14" s="1"/>
  <c r="D181" i="1"/>
  <c r="D178" i="14" s="1"/>
  <c r="D182" i="1"/>
  <c r="D179" i="14" s="1"/>
  <c r="D183" i="1"/>
  <c r="D180" i="14" s="1"/>
  <c r="D184" i="1"/>
  <c r="D181" i="14" s="1"/>
  <c r="D185" i="1"/>
  <c r="D182" i="14" s="1"/>
  <c r="D186" i="1"/>
  <c r="D183" i="14" s="1"/>
  <c r="D187" i="1"/>
  <c r="D184" i="14" s="1"/>
  <c r="D188" i="1"/>
  <c r="D185" i="14" s="1"/>
  <c r="D189" i="1"/>
  <c r="D186" i="14" s="1"/>
  <c r="D190" i="1"/>
  <c r="D187" i="14" s="1"/>
  <c r="D191" i="1"/>
  <c r="D188" i="14" s="1"/>
  <c r="D192" i="1"/>
  <c r="D189" i="14" s="1"/>
  <c r="D193" i="1"/>
  <c r="D190" i="14" s="1"/>
  <c r="D194" i="1"/>
  <c r="D191" i="14" s="1"/>
  <c r="D195" i="1"/>
  <c r="D192" i="14" s="1"/>
  <c r="D196" i="1"/>
  <c r="D193" i="14" s="1"/>
  <c r="D197" i="1"/>
  <c r="D194" i="14" s="1"/>
  <c r="D198" i="1"/>
  <c r="D195" i="14" s="1"/>
  <c r="D199" i="1"/>
  <c r="D196" i="14" s="1"/>
  <c r="D200" i="1"/>
  <c r="D197" i="14" s="1"/>
  <c r="D201" i="1"/>
  <c r="D198" i="14" s="1"/>
  <c r="D202" i="1"/>
  <c r="D199" i="14" s="1"/>
  <c r="D203" i="1"/>
  <c r="D200" i="14" s="1"/>
  <c r="D204" i="1"/>
  <c r="D201" i="14" s="1"/>
  <c r="D205" i="1"/>
  <c r="D202" i="14" s="1"/>
  <c r="D206" i="1"/>
  <c r="D203" i="14" s="1"/>
  <c r="D207" i="1"/>
  <c r="D204" i="14" s="1"/>
  <c r="D208" i="1"/>
  <c r="D205" i="14" s="1"/>
  <c r="D209" i="1"/>
  <c r="D206" i="14" s="1"/>
  <c r="D210" i="1"/>
  <c r="D207" i="14" s="1"/>
  <c r="D211" i="1"/>
  <c r="D208" i="14" s="1"/>
  <c r="D212" i="1"/>
  <c r="D209" i="14" s="1"/>
  <c r="D213" i="1"/>
  <c r="D210" i="14" s="1"/>
  <c r="D214" i="1"/>
  <c r="D211" i="14" s="1"/>
  <c r="D215" i="1"/>
  <c r="D212" i="14" s="1"/>
  <c r="D216" i="1"/>
  <c r="D213" i="14" s="1"/>
  <c r="D217" i="1"/>
  <c r="D214" i="14" s="1"/>
  <c r="D218" i="1"/>
  <c r="D215" i="14" s="1"/>
  <c r="D219" i="1"/>
  <c r="D216" i="14" s="1"/>
  <c r="D220" i="1"/>
  <c r="D217" i="14" s="1"/>
  <c r="D221" i="1"/>
  <c r="D218" i="14" s="1"/>
  <c r="D222" i="1"/>
  <c r="D219" i="14" s="1"/>
  <c r="D223" i="1"/>
  <c r="D220" i="14" s="1"/>
  <c r="D224" i="1"/>
  <c r="D221" i="14" s="1"/>
  <c r="D225" i="1"/>
  <c r="D222" i="14" s="1"/>
  <c r="D226" i="1"/>
  <c r="D223" i="14" s="1"/>
  <c r="D227" i="1"/>
  <c r="D224" i="14" s="1"/>
  <c r="D228" i="1"/>
  <c r="D225" i="14" s="1"/>
  <c r="D229" i="1"/>
  <c r="D226" i="14" s="1"/>
  <c r="D230" i="1"/>
  <c r="D227" i="14" s="1"/>
  <c r="D231" i="1"/>
  <c r="D228" i="14" s="1"/>
  <c r="D232" i="1"/>
  <c r="D229" i="14" s="1"/>
  <c r="D233" i="1"/>
  <c r="D230" i="14" s="1"/>
  <c r="D234" i="1"/>
  <c r="D231" i="14" s="1"/>
  <c r="D235" i="1"/>
  <c r="D232" i="14" s="1"/>
  <c r="D236" i="1"/>
  <c r="D233" i="14" s="1"/>
  <c r="D237" i="1"/>
  <c r="D234" i="14" s="1"/>
  <c r="D238" i="1"/>
  <c r="D235" i="14" s="1"/>
  <c r="D239" i="1"/>
  <c r="D236" i="14" s="1"/>
  <c r="D240" i="1"/>
  <c r="D237" i="14" s="1"/>
  <c r="D241" i="1"/>
  <c r="D238" i="14" s="1"/>
  <c r="D242" i="1"/>
  <c r="D239" i="14" s="1"/>
  <c r="D243" i="1"/>
  <c r="D240" i="14" s="1"/>
  <c r="D244" i="1"/>
  <c r="D241" i="14" s="1"/>
  <c r="D245" i="1"/>
  <c r="D242" i="14" s="1"/>
  <c r="D246" i="1"/>
  <c r="D243" i="14" s="1"/>
  <c r="D247" i="1"/>
  <c r="D244" i="14" s="1"/>
  <c r="D248" i="1"/>
  <c r="D245" i="14" s="1"/>
  <c r="D249" i="1"/>
  <c r="D246" i="14" s="1"/>
  <c r="D250" i="1"/>
  <c r="D247" i="14" s="1"/>
  <c r="D251" i="1"/>
  <c r="D248" i="14" s="1"/>
  <c r="D252" i="1"/>
  <c r="D249" i="14" s="1"/>
  <c r="D253" i="1"/>
  <c r="D250" i="14" s="1"/>
  <c r="D254" i="1"/>
  <c r="D251" i="14" s="1"/>
  <c r="D255" i="1"/>
  <c r="D252" i="14" s="1"/>
  <c r="D256" i="1"/>
  <c r="D253" i="14" s="1"/>
  <c r="D257" i="1"/>
  <c r="D254" i="14" s="1"/>
  <c r="D258" i="1"/>
  <c r="D255" i="14" s="1"/>
  <c r="D259" i="1"/>
  <c r="D256" i="14" s="1"/>
  <c r="D260" i="1"/>
  <c r="D257" i="14" s="1"/>
  <c r="D261" i="1"/>
  <c r="D258" i="14" s="1"/>
  <c r="D262" i="1"/>
  <c r="D259" i="14" s="1"/>
  <c r="D263" i="1"/>
  <c r="D260" i="14" s="1"/>
  <c r="D264" i="1"/>
  <c r="D261" i="14" s="1"/>
  <c r="D265" i="1"/>
  <c r="D262" i="14" s="1"/>
  <c r="D266" i="1"/>
  <c r="D263" i="14" s="1"/>
  <c r="D267" i="1"/>
  <c r="D264" i="14" s="1"/>
  <c r="D268" i="1"/>
  <c r="D265" i="14" s="1"/>
  <c r="D269" i="1"/>
  <c r="D266" i="14" s="1"/>
  <c r="D270" i="1"/>
  <c r="D267" i="14" s="1"/>
  <c r="D271" i="1"/>
  <c r="D272" i="1"/>
  <c r="D268" i="14" s="1"/>
  <c r="D273" i="1"/>
  <c r="D269" i="14" s="1"/>
  <c r="D274" i="1"/>
  <c r="D270" i="14" s="1"/>
  <c r="D275" i="1"/>
  <c r="D271" i="14" s="1"/>
  <c r="D276" i="1"/>
  <c r="D272" i="14" s="1"/>
  <c r="D277" i="1"/>
  <c r="D273" i="14" s="1"/>
  <c r="D278" i="1"/>
  <c r="D274" i="14" s="1"/>
  <c r="D279" i="1"/>
  <c r="D275" i="14" s="1"/>
  <c r="D280" i="1"/>
  <c r="D276" i="14" s="1"/>
  <c r="D281" i="1"/>
  <c r="D277" i="14" s="1"/>
  <c r="D282" i="1"/>
  <c r="D278" i="14" s="1"/>
  <c r="D283" i="1"/>
  <c r="D279" i="14" s="1"/>
  <c r="D284" i="1"/>
  <c r="D280" i="14" s="1"/>
  <c r="D285" i="1"/>
  <c r="D281" i="14" s="1"/>
  <c r="D286" i="1"/>
  <c r="D282" i="14" s="1"/>
  <c r="D287" i="1"/>
  <c r="D283" i="14" s="1"/>
  <c r="D288" i="1"/>
  <c r="D284" i="14" s="1"/>
  <c r="D289" i="1"/>
  <c r="D285" i="14" s="1"/>
  <c r="D290" i="1"/>
  <c r="D286" i="14" s="1"/>
  <c r="D291" i="1"/>
  <c r="D287" i="14" s="1"/>
  <c r="D292" i="1"/>
  <c r="D288" i="14" s="1"/>
  <c r="D293" i="1"/>
  <c r="D289" i="14" s="1"/>
  <c r="D294" i="1"/>
  <c r="D290" i="14" s="1"/>
  <c r="D295" i="1"/>
  <c r="D291" i="14" s="1"/>
  <c r="D296" i="1"/>
  <c r="D292" i="14" s="1"/>
  <c r="D297" i="1"/>
  <c r="D293" i="14" s="1"/>
  <c r="D298" i="1"/>
  <c r="D294" i="14" s="1"/>
  <c r="D299" i="1"/>
  <c r="D295" i="14" s="1"/>
  <c r="D300" i="1"/>
  <c r="D296" i="14" s="1"/>
  <c r="D301" i="1"/>
  <c r="D297" i="14" s="1"/>
  <c r="D302" i="1"/>
  <c r="D298" i="14" s="1"/>
  <c r="D303" i="1"/>
  <c r="D299" i="14" s="1"/>
  <c r="D304" i="1"/>
  <c r="D300" i="14" s="1"/>
  <c r="D305" i="1"/>
  <c r="D301" i="14" s="1"/>
  <c r="D306" i="1"/>
  <c r="D302" i="14" s="1"/>
  <c r="D307" i="1"/>
  <c r="D303" i="14" s="1"/>
  <c r="D308" i="1"/>
  <c r="D304" i="14" s="1"/>
  <c r="D309" i="1"/>
  <c r="D305" i="14" s="1"/>
  <c r="D310" i="1"/>
  <c r="D306" i="14" s="1"/>
  <c r="D311" i="1"/>
  <c r="D307" i="14" s="1"/>
  <c r="D312" i="1"/>
  <c r="D308" i="14" s="1"/>
  <c r="D313" i="1"/>
  <c r="D309" i="14" s="1"/>
  <c r="D314" i="1"/>
  <c r="D310" i="14" s="1"/>
  <c r="D315" i="1"/>
  <c r="D311" i="14" s="1"/>
  <c r="D316" i="1"/>
  <c r="D312" i="14" s="1"/>
  <c r="D317" i="1"/>
  <c r="D313" i="14" s="1"/>
  <c r="D318" i="1"/>
  <c r="D314" i="14" s="1"/>
  <c r="D319" i="1"/>
  <c r="D315" i="14" s="1"/>
  <c r="D320" i="1"/>
  <c r="D316" i="14" s="1"/>
  <c r="D321" i="1"/>
  <c r="D317" i="14" s="1"/>
  <c r="D322" i="1"/>
  <c r="D318" i="14" s="1"/>
  <c r="D323" i="1"/>
  <c r="D319" i="14" s="1"/>
  <c r="D324" i="1"/>
  <c r="D320" i="14" s="1"/>
  <c r="D325" i="1"/>
  <c r="D321" i="14" s="1"/>
  <c r="D326" i="1"/>
  <c r="D322" i="14" s="1"/>
  <c r="D327" i="1"/>
  <c r="D323" i="14" s="1"/>
  <c r="D328" i="1"/>
  <c r="D324" i="14" s="1"/>
  <c r="D329" i="1"/>
  <c r="D325" i="14" s="1"/>
  <c r="D330" i="1"/>
  <c r="D326" i="14" s="1"/>
  <c r="D331" i="1"/>
  <c r="D327" i="14" s="1"/>
  <c r="D332" i="1"/>
  <c r="D328" i="14" s="1"/>
  <c r="D333" i="1"/>
  <c r="D329" i="14" s="1"/>
  <c r="D334" i="1"/>
  <c r="D330" i="14" s="1"/>
  <c r="D335" i="1"/>
  <c r="D331" i="14" s="1"/>
  <c r="D336" i="1"/>
  <c r="D332" i="14" s="1"/>
  <c r="D337" i="1"/>
  <c r="D333" i="14" s="1"/>
  <c r="D338" i="1"/>
  <c r="D334" i="14" s="1"/>
  <c r="D339" i="1"/>
  <c r="D335" i="14" s="1"/>
  <c r="D340" i="1"/>
  <c r="D336" i="14" s="1"/>
  <c r="D341" i="1"/>
  <c r="D337" i="14" s="1"/>
  <c r="D342" i="1"/>
  <c r="D338" i="14" s="1"/>
  <c r="D343" i="1"/>
  <c r="D339" i="14" s="1"/>
  <c r="D344" i="1"/>
  <c r="D340" i="14" s="1"/>
  <c r="D345" i="1"/>
  <c r="D341" i="14" s="1"/>
  <c r="D346" i="1"/>
  <c r="D342" i="14" s="1"/>
  <c r="D347" i="1"/>
  <c r="D343" i="14" s="1"/>
  <c r="E343" i="14" l="1"/>
  <c r="K341" i="15"/>
  <c r="K341" i="16" s="1"/>
  <c r="K341" i="17" s="1"/>
  <c r="K341" i="18" s="1"/>
  <c r="K341" i="19" s="1"/>
  <c r="E335" i="14"/>
  <c r="K333" i="15"/>
  <c r="K333" i="16" s="1"/>
  <c r="K333" i="17" s="1"/>
  <c r="K333" i="18" s="1"/>
  <c r="K333" i="19" s="1"/>
  <c r="E327" i="14"/>
  <c r="K325" i="15"/>
  <c r="K325" i="16" s="1"/>
  <c r="K325" i="17" s="1"/>
  <c r="K325" i="18" s="1"/>
  <c r="K325" i="19" s="1"/>
  <c r="E315" i="14"/>
  <c r="K313" i="15"/>
  <c r="K313" i="16" s="1"/>
  <c r="K313" i="17" s="1"/>
  <c r="K313" i="18" s="1"/>
  <c r="K313" i="19" s="1"/>
  <c r="E303" i="14"/>
  <c r="K301" i="15"/>
  <c r="K301" i="16" s="1"/>
  <c r="K301" i="17" s="1"/>
  <c r="K301" i="18" s="1"/>
  <c r="K301" i="19" s="1"/>
  <c r="E291" i="14"/>
  <c r="K289" i="15"/>
  <c r="K289" i="16" s="1"/>
  <c r="K289" i="17" s="1"/>
  <c r="K289" i="18" s="1"/>
  <c r="K289" i="19" s="1"/>
  <c r="E283" i="14"/>
  <c r="K281" i="15"/>
  <c r="K281" i="16" s="1"/>
  <c r="K281" i="17" s="1"/>
  <c r="K281" i="18" s="1"/>
  <c r="K281" i="19" s="1"/>
  <c r="E271" i="14"/>
  <c r="K269" i="15"/>
  <c r="K269" i="16" s="1"/>
  <c r="K269" i="17" s="1"/>
  <c r="K269" i="18" s="1"/>
  <c r="K269" i="19" s="1"/>
  <c r="E260" i="14"/>
  <c r="K258" i="15"/>
  <c r="K258" i="16" s="1"/>
  <c r="K258" i="17" s="1"/>
  <c r="K258" i="18" s="1"/>
  <c r="K258" i="19" s="1"/>
  <c r="E248" i="14"/>
  <c r="K246" i="15"/>
  <c r="K246" i="16" s="1"/>
  <c r="K246" i="17" s="1"/>
  <c r="K246" i="18" s="1"/>
  <c r="K246" i="19" s="1"/>
  <c r="E240" i="14"/>
  <c r="K238" i="15"/>
  <c r="K238" i="16" s="1"/>
  <c r="K238" i="17" s="1"/>
  <c r="K238" i="18" s="1"/>
  <c r="K238" i="19" s="1"/>
  <c r="E232" i="14"/>
  <c r="K230" i="15"/>
  <c r="K230" i="16" s="1"/>
  <c r="K230" i="17" s="1"/>
  <c r="K230" i="18" s="1"/>
  <c r="K230" i="19" s="1"/>
  <c r="E224" i="14"/>
  <c r="K222" i="15"/>
  <c r="K222" i="16" s="1"/>
  <c r="K222" i="17" s="1"/>
  <c r="K222" i="18" s="1"/>
  <c r="K222" i="19" s="1"/>
  <c r="E216" i="14"/>
  <c r="K214" i="15"/>
  <c r="K214" i="16" s="1"/>
  <c r="K214" i="17" s="1"/>
  <c r="K214" i="18" s="1"/>
  <c r="K214" i="19" s="1"/>
  <c r="E208" i="14"/>
  <c r="K206" i="15"/>
  <c r="K206" i="16" s="1"/>
  <c r="K206" i="17" s="1"/>
  <c r="K206" i="18" s="1"/>
  <c r="K206" i="19" s="1"/>
  <c r="E204" i="14"/>
  <c r="K202" i="15"/>
  <c r="K202" i="16" s="1"/>
  <c r="K202" i="17" s="1"/>
  <c r="K202" i="18" s="1"/>
  <c r="K202" i="19" s="1"/>
  <c r="E200" i="14"/>
  <c r="K198" i="15"/>
  <c r="K198" i="16" s="1"/>
  <c r="K198" i="17" s="1"/>
  <c r="K198" i="18" s="1"/>
  <c r="K198" i="19" s="1"/>
  <c r="E196" i="14"/>
  <c r="K194" i="15"/>
  <c r="K194" i="16" s="1"/>
  <c r="K194" i="17" s="1"/>
  <c r="K194" i="18" s="1"/>
  <c r="K194" i="19" s="1"/>
  <c r="E192" i="14"/>
  <c r="K190" i="15"/>
  <c r="K190" i="16" s="1"/>
  <c r="K190" i="17" s="1"/>
  <c r="K190" i="18" s="1"/>
  <c r="K190" i="19" s="1"/>
  <c r="E188" i="14"/>
  <c r="K186" i="15"/>
  <c r="K186" i="16" s="1"/>
  <c r="K186" i="17" s="1"/>
  <c r="K186" i="18" s="1"/>
  <c r="K186" i="19" s="1"/>
  <c r="E184" i="14"/>
  <c r="K182" i="15"/>
  <c r="K182" i="16" s="1"/>
  <c r="K182" i="17" s="1"/>
  <c r="K182" i="18" s="1"/>
  <c r="K182" i="19" s="1"/>
  <c r="E180" i="14"/>
  <c r="K178" i="15"/>
  <c r="K178" i="16" s="1"/>
  <c r="K178" i="17" s="1"/>
  <c r="K178" i="18" s="1"/>
  <c r="K178" i="19" s="1"/>
  <c r="E176" i="14"/>
  <c r="K174" i="15"/>
  <c r="K174" i="16" s="1"/>
  <c r="K174" i="17" s="1"/>
  <c r="K174" i="18" s="1"/>
  <c r="K174" i="19" s="1"/>
  <c r="E167" i="14"/>
  <c r="K165" i="15"/>
  <c r="K165" i="16" s="1"/>
  <c r="K165" i="17" s="1"/>
  <c r="K165" i="18" s="1"/>
  <c r="K165" i="19" s="1"/>
  <c r="E159" i="14"/>
  <c r="K157" i="15"/>
  <c r="K157" i="16" s="1"/>
  <c r="K157" i="17" s="1"/>
  <c r="K157" i="18" s="1"/>
  <c r="K157" i="19" s="1"/>
  <c r="E151" i="14"/>
  <c r="K149" i="15"/>
  <c r="K149" i="16" s="1"/>
  <c r="K149" i="17" s="1"/>
  <c r="K149" i="18" s="1"/>
  <c r="K149" i="19" s="1"/>
  <c r="E143" i="14"/>
  <c r="K141" i="15"/>
  <c r="K141" i="16" s="1"/>
  <c r="K141" i="17" s="1"/>
  <c r="K141" i="18" s="1"/>
  <c r="K141" i="19" s="1"/>
  <c r="E130" i="14"/>
  <c r="K128" i="15"/>
  <c r="K128" i="16" s="1"/>
  <c r="K128" i="17" s="1"/>
  <c r="K128" i="18" s="1"/>
  <c r="K128" i="19" s="1"/>
  <c r="E115" i="14"/>
  <c r="K113" i="15"/>
  <c r="K113" i="16" s="1"/>
  <c r="K113" i="17" s="1"/>
  <c r="K113" i="18" s="1"/>
  <c r="K113" i="19" s="1"/>
  <c r="E103" i="14"/>
  <c r="K101" i="15"/>
  <c r="K101" i="16" s="1"/>
  <c r="K101" i="17" s="1"/>
  <c r="K101" i="18" s="1"/>
  <c r="K101" i="19" s="1"/>
  <c r="K89" i="20"/>
  <c r="K89" i="21" s="1"/>
  <c r="E79" i="14"/>
  <c r="K77" i="15"/>
  <c r="K77" i="16" s="1"/>
  <c r="K77" i="17" s="1"/>
  <c r="K77" i="18" s="1"/>
  <c r="K77" i="19" s="1"/>
  <c r="E67" i="14"/>
  <c r="K65" i="15"/>
  <c r="K65" i="16" s="1"/>
  <c r="K65" i="17" s="1"/>
  <c r="K65" i="18" s="1"/>
  <c r="K65" i="19" s="1"/>
  <c r="E54" i="14"/>
  <c r="K52" i="15"/>
  <c r="K52" i="16" s="1"/>
  <c r="K52" i="17" s="1"/>
  <c r="K52" i="18" s="1"/>
  <c r="K52" i="19" s="1"/>
  <c r="E41" i="14"/>
  <c r="K39" i="15"/>
  <c r="K39" i="16" s="1"/>
  <c r="K39" i="17" s="1"/>
  <c r="K39" i="18" s="1"/>
  <c r="K39" i="19" s="1"/>
  <c r="E31" i="14"/>
  <c r="K29" i="15"/>
  <c r="K29" i="16" s="1"/>
  <c r="K29" i="17" s="1"/>
  <c r="K29" i="18" s="1"/>
  <c r="K29" i="19" s="1"/>
  <c r="E334" i="14"/>
  <c r="K332" i="15"/>
  <c r="K332" i="16" s="1"/>
  <c r="K332" i="17" s="1"/>
  <c r="K332" i="18" s="1"/>
  <c r="K332" i="19" s="1"/>
  <c r="E322" i="14"/>
  <c r="K320" i="15"/>
  <c r="K320" i="16" s="1"/>
  <c r="K320" i="17" s="1"/>
  <c r="K320" i="18" s="1"/>
  <c r="K320" i="19" s="1"/>
  <c r="E314" i="14"/>
  <c r="K312" i="15"/>
  <c r="K312" i="16" s="1"/>
  <c r="K312" i="17" s="1"/>
  <c r="K312" i="18" s="1"/>
  <c r="K312" i="19" s="1"/>
  <c r="E306" i="14"/>
  <c r="K304" i="15"/>
  <c r="K304" i="16" s="1"/>
  <c r="K304" i="17" s="1"/>
  <c r="K304" i="18" s="1"/>
  <c r="K304" i="19" s="1"/>
  <c r="E298" i="14"/>
  <c r="K296" i="15"/>
  <c r="K296" i="16" s="1"/>
  <c r="K296" i="17" s="1"/>
  <c r="K296" i="18" s="1"/>
  <c r="K296" i="19" s="1"/>
  <c r="E286" i="14"/>
  <c r="K284" i="15"/>
  <c r="K284" i="16" s="1"/>
  <c r="K284" i="17" s="1"/>
  <c r="K284" i="18" s="1"/>
  <c r="K284" i="19" s="1"/>
  <c r="E270" i="14"/>
  <c r="K268" i="15"/>
  <c r="K268" i="16" s="1"/>
  <c r="K268" i="17" s="1"/>
  <c r="K268" i="18" s="1"/>
  <c r="K268" i="19" s="1"/>
  <c r="E259" i="14"/>
  <c r="K257" i="15"/>
  <c r="K257" i="16" s="1"/>
  <c r="K257" i="17" s="1"/>
  <c r="K257" i="18" s="1"/>
  <c r="K257" i="19" s="1"/>
  <c r="E243" i="14"/>
  <c r="K241" i="15"/>
  <c r="K241" i="16" s="1"/>
  <c r="K241" i="17" s="1"/>
  <c r="K241" i="18" s="1"/>
  <c r="K241" i="19" s="1"/>
  <c r="E340" i="14"/>
  <c r="K338" i="15"/>
  <c r="K338" i="16" s="1"/>
  <c r="K338" i="17" s="1"/>
  <c r="K338" i="18" s="1"/>
  <c r="K338" i="19" s="1"/>
  <c r="E336" i="14"/>
  <c r="K334" i="15"/>
  <c r="K334" i="16" s="1"/>
  <c r="K334" i="17" s="1"/>
  <c r="K334" i="18" s="1"/>
  <c r="K334" i="19" s="1"/>
  <c r="E332" i="14"/>
  <c r="K330" i="15"/>
  <c r="K330" i="16" s="1"/>
  <c r="K330" i="17" s="1"/>
  <c r="K330" i="18" s="1"/>
  <c r="K330" i="19" s="1"/>
  <c r="E328" i="14"/>
  <c r="K326" i="15"/>
  <c r="K326" i="16" s="1"/>
  <c r="K326" i="17" s="1"/>
  <c r="K326" i="18" s="1"/>
  <c r="K326" i="19" s="1"/>
  <c r="E324" i="14"/>
  <c r="K322" i="15"/>
  <c r="K322" i="16" s="1"/>
  <c r="K322" i="17" s="1"/>
  <c r="K322" i="18" s="1"/>
  <c r="K322" i="19" s="1"/>
  <c r="E320" i="14"/>
  <c r="K318" i="15"/>
  <c r="K318" i="16" s="1"/>
  <c r="K318" i="17" s="1"/>
  <c r="K318" i="18" s="1"/>
  <c r="K318" i="19" s="1"/>
  <c r="E316" i="14"/>
  <c r="K314" i="15"/>
  <c r="K314" i="16" s="1"/>
  <c r="K314" i="17" s="1"/>
  <c r="K314" i="18" s="1"/>
  <c r="K314" i="19" s="1"/>
  <c r="E312" i="14"/>
  <c r="K310" i="15"/>
  <c r="K310" i="16" s="1"/>
  <c r="K310" i="17" s="1"/>
  <c r="K310" i="18" s="1"/>
  <c r="K310" i="19" s="1"/>
  <c r="E308" i="14"/>
  <c r="K306" i="15"/>
  <c r="K306" i="16" s="1"/>
  <c r="K306" i="17" s="1"/>
  <c r="K306" i="18" s="1"/>
  <c r="K306" i="19" s="1"/>
  <c r="E304" i="14"/>
  <c r="K302" i="15"/>
  <c r="K302" i="16" s="1"/>
  <c r="K302" i="17" s="1"/>
  <c r="K302" i="18" s="1"/>
  <c r="K302" i="19" s="1"/>
  <c r="E300" i="14"/>
  <c r="K298" i="15"/>
  <c r="K298" i="16" s="1"/>
  <c r="K298" i="17" s="1"/>
  <c r="K298" i="18" s="1"/>
  <c r="K298" i="19" s="1"/>
  <c r="E296" i="14"/>
  <c r="K294" i="15"/>
  <c r="K294" i="16" s="1"/>
  <c r="K294" i="17" s="1"/>
  <c r="K294" i="18" s="1"/>
  <c r="K294" i="19" s="1"/>
  <c r="E292" i="14"/>
  <c r="K290" i="15"/>
  <c r="K290" i="16" s="1"/>
  <c r="K290" i="17" s="1"/>
  <c r="K290" i="18" s="1"/>
  <c r="K290" i="19" s="1"/>
  <c r="E288" i="14"/>
  <c r="K286" i="15"/>
  <c r="K286" i="16" s="1"/>
  <c r="K286" i="17" s="1"/>
  <c r="K286" i="18" s="1"/>
  <c r="K286" i="19" s="1"/>
  <c r="E284" i="14"/>
  <c r="K282" i="15"/>
  <c r="K282" i="16" s="1"/>
  <c r="K282" i="17" s="1"/>
  <c r="K282" i="18" s="1"/>
  <c r="K282" i="19" s="1"/>
  <c r="E280" i="14"/>
  <c r="K278" i="15"/>
  <c r="K278" i="16" s="1"/>
  <c r="K278" i="17" s="1"/>
  <c r="K278" i="18" s="1"/>
  <c r="K278" i="19" s="1"/>
  <c r="E276" i="14"/>
  <c r="K274" i="15"/>
  <c r="K274" i="16" s="1"/>
  <c r="K274" i="17" s="1"/>
  <c r="K274" i="18" s="1"/>
  <c r="K274" i="19" s="1"/>
  <c r="E272" i="14"/>
  <c r="K270" i="15"/>
  <c r="K270" i="16" s="1"/>
  <c r="K270" i="17" s="1"/>
  <c r="K270" i="18" s="1"/>
  <c r="K270" i="19" s="1"/>
  <c r="E268" i="14"/>
  <c r="K266" i="15"/>
  <c r="K266" i="16" s="1"/>
  <c r="K266" i="17" s="1"/>
  <c r="K266" i="18" s="1"/>
  <c r="K266" i="19" s="1"/>
  <c r="E265" i="14"/>
  <c r="K263" i="15"/>
  <c r="K263" i="16" s="1"/>
  <c r="K263" i="17" s="1"/>
  <c r="K263" i="18" s="1"/>
  <c r="K263" i="19" s="1"/>
  <c r="E261" i="14"/>
  <c r="K259" i="15"/>
  <c r="K259" i="16" s="1"/>
  <c r="K259" i="17" s="1"/>
  <c r="K259" i="18" s="1"/>
  <c r="K259" i="19" s="1"/>
  <c r="E257" i="14"/>
  <c r="K255" i="15"/>
  <c r="K255" i="16" s="1"/>
  <c r="K255" i="17" s="1"/>
  <c r="K255" i="18" s="1"/>
  <c r="K255" i="19" s="1"/>
  <c r="E253" i="14"/>
  <c r="K251" i="15"/>
  <c r="K251" i="16" s="1"/>
  <c r="K251" i="17" s="1"/>
  <c r="K251" i="18" s="1"/>
  <c r="K251" i="19" s="1"/>
  <c r="E249" i="14"/>
  <c r="K247" i="15"/>
  <c r="K247" i="16" s="1"/>
  <c r="K247" i="17" s="1"/>
  <c r="K247" i="18" s="1"/>
  <c r="K247" i="19" s="1"/>
  <c r="E245" i="14"/>
  <c r="K243" i="15"/>
  <c r="K243" i="16" s="1"/>
  <c r="K243" i="17" s="1"/>
  <c r="K243" i="18" s="1"/>
  <c r="K243" i="19" s="1"/>
  <c r="E241" i="14"/>
  <c r="K239" i="15"/>
  <c r="K239" i="16" s="1"/>
  <c r="K239" i="17" s="1"/>
  <c r="K239" i="18" s="1"/>
  <c r="K239" i="19" s="1"/>
  <c r="E237" i="14"/>
  <c r="K235" i="15"/>
  <c r="K235" i="16" s="1"/>
  <c r="K235" i="17" s="1"/>
  <c r="K235" i="18" s="1"/>
  <c r="K235" i="19" s="1"/>
  <c r="E233" i="14"/>
  <c r="K231" i="15"/>
  <c r="K231" i="16" s="1"/>
  <c r="K231" i="17" s="1"/>
  <c r="K231" i="18" s="1"/>
  <c r="K231" i="19" s="1"/>
  <c r="E229" i="14"/>
  <c r="K227" i="15"/>
  <c r="K227" i="16" s="1"/>
  <c r="K227" i="17" s="1"/>
  <c r="K227" i="18" s="1"/>
  <c r="K227" i="19" s="1"/>
  <c r="E225" i="14"/>
  <c r="K223" i="15"/>
  <c r="K223" i="16" s="1"/>
  <c r="K223" i="17" s="1"/>
  <c r="K223" i="18" s="1"/>
  <c r="K223" i="19" s="1"/>
  <c r="E221" i="14"/>
  <c r="K219" i="15"/>
  <c r="K219" i="16" s="1"/>
  <c r="K219" i="17" s="1"/>
  <c r="K219" i="18" s="1"/>
  <c r="K219" i="19" s="1"/>
  <c r="E217" i="14"/>
  <c r="K215" i="15"/>
  <c r="K215" i="16" s="1"/>
  <c r="K215" i="17" s="1"/>
  <c r="K215" i="18" s="1"/>
  <c r="K215" i="19" s="1"/>
  <c r="E213" i="14"/>
  <c r="K211" i="15"/>
  <c r="K211" i="16" s="1"/>
  <c r="K211" i="17" s="1"/>
  <c r="K211" i="18" s="1"/>
  <c r="K211" i="19" s="1"/>
  <c r="E209" i="14"/>
  <c r="K207" i="15"/>
  <c r="K207" i="16" s="1"/>
  <c r="K207" i="17" s="1"/>
  <c r="K207" i="18" s="1"/>
  <c r="K207" i="19" s="1"/>
  <c r="E205" i="14"/>
  <c r="K203" i="15"/>
  <c r="K203" i="16" s="1"/>
  <c r="K203" i="17" s="1"/>
  <c r="K203" i="18" s="1"/>
  <c r="K203" i="19" s="1"/>
  <c r="E201" i="14"/>
  <c r="K199" i="15"/>
  <c r="K199" i="16" s="1"/>
  <c r="K199" i="17" s="1"/>
  <c r="K199" i="18" s="1"/>
  <c r="K199" i="19" s="1"/>
  <c r="E197" i="14"/>
  <c r="K195" i="15"/>
  <c r="K195" i="16" s="1"/>
  <c r="K195" i="17" s="1"/>
  <c r="K195" i="18" s="1"/>
  <c r="K195" i="19" s="1"/>
  <c r="E193" i="14"/>
  <c r="K191" i="15"/>
  <c r="K191" i="16" s="1"/>
  <c r="K191" i="17" s="1"/>
  <c r="K191" i="18" s="1"/>
  <c r="K191" i="19" s="1"/>
  <c r="E189" i="14"/>
  <c r="K187" i="15"/>
  <c r="K187" i="16" s="1"/>
  <c r="K187" i="17" s="1"/>
  <c r="K187" i="18" s="1"/>
  <c r="K187" i="19" s="1"/>
  <c r="E185" i="14"/>
  <c r="K183" i="15"/>
  <c r="K183" i="16" s="1"/>
  <c r="K183" i="17" s="1"/>
  <c r="K183" i="18" s="1"/>
  <c r="K183" i="19" s="1"/>
  <c r="E181" i="14"/>
  <c r="K179" i="15"/>
  <c r="K179" i="16" s="1"/>
  <c r="K179" i="17" s="1"/>
  <c r="K179" i="18" s="1"/>
  <c r="K179" i="19" s="1"/>
  <c r="E177" i="14"/>
  <c r="K175" i="15"/>
  <c r="K175" i="16" s="1"/>
  <c r="K175" i="17" s="1"/>
  <c r="K175" i="18" s="1"/>
  <c r="K175" i="19" s="1"/>
  <c r="E173" i="14"/>
  <c r="K171" i="15"/>
  <c r="K171" i="16" s="1"/>
  <c r="K171" i="17" s="1"/>
  <c r="K171" i="18" s="1"/>
  <c r="K171" i="19" s="1"/>
  <c r="E168" i="14"/>
  <c r="K166" i="15"/>
  <c r="K166" i="16" s="1"/>
  <c r="K166" i="17" s="1"/>
  <c r="K166" i="18" s="1"/>
  <c r="K166" i="19" s="1"/>
  <c r="E164" i="14"/>
  <c r="K162" i="15"/>
  <c r="K162" i="16" s="1"/>
  <c r="K162" i="17" s="1"/>
  <c r="K162" i="18" s="1"/>
  <c r="K162" i="19" s="1"/>
  <c r="E160" i="14"/>
  <c r="K158" i="15"/>
  <c r="K158" i="16" s="1"/>
  <c r="K158" i="17" s="1"/>
  <c r="K158" i="18" s="1"/>
  <c r="K158" i="19" s="1"/>
  <c r="E156" i="14"/>
  <c r="K154" i="15"/>
  <c r="K154" i="16" s="1"/>
  <c r="K154" i="17" s="1"/>
  <c r="K154" i="18" s="1"/>
  <c r="K154" i="19" s="1"/>
  <c r="E152" i="14"/>
  <c r="K150" i="15"/>
  <c r="K150" i="16" s="1"/>
  <c r="K150" i="17" s="1"/>
  <c r="K150" i="18" s="1"/>
  <c r="K150" i="19" s="1"/>
  <c r="E148" i="14"/>
  <c r="K146" i="15"/>
  <c r="K146" i="16" s="1"/>
  <c r="K146" i="17" s="1"/>
  <c r="K146" i="18" s="1"/>
  <c r="K146" i="19" s="1"/>
  <c r="E144" i="14"/>
  <c r="K142" i="15"/>
  <c r="K142" i="16" s="1"/>
  <c r="K142" i="17" s="1"/>
  <c r="K142" i="18" s="1"/>
  <c r="K142" i="19" s="1"/>
  <c r="E140" i="14"/>
  <c r="K138" i="15"/>
  <c r="K138" i="16" s="1"/>
  <c r="K138" i="17" s="1"/>
  <c r="K138" i="18" s="1"/>
  <c r="K138" i="19" s="1"/>
  <c r="E135" i="14"/>
  <c r="K133" i="15"/>
  <c r="K133" i="16" s="1"/>
  <c r="K133" i="17" s="1"/>
  <c r="K133" i="18" s="1"/>
  <c r="K133" i="19" s="1"/>
  <c r="E131" i="14"/>
  <c r="K129" i="15"/>
  <c r="K129" i="16" s="1"/>
  <c r="K129" i="17" s="1"/>
  <c r="K129" i="18" s="1"/>
  <c r="K129" i="19" s="1"/>
  <c r="E127" i="14"/>
  <c r="K125" i="15"/>
  <c r="K125" i="16" s="1"/>
  <c r="K125" i="17" s="1"/>
  <c r="K125" i="18" s="1"/>
  <c r="K125" i="19" s="1"/>
  <c r="E123" i="14"/>
  <c r="K121" i="15"/>
  <c r="K121" i="16" s="1"/>
  <c r="K121" i="17" s="1"/>
  <c r="K121" i="18" s="1"/>
  <c r="K121" i="19" s="1"/>
  <c r="E119" i="14"/>
  <c r="K117" i="15"/>
  <c r="K117" i="16" s="1"/>
  <c r="K117" i="17" s="1"/>
  <c r="K117" i="18" s="1"/>
  <c r="K117" i="19" s="1"/>
  <c r="E112" i="14"/>
  <c r="K110" i="15"/>
  <c r="K110" i="16" s="1"/>
  <c r="K110" i="17" s="1"/>
  <c r="K110" i="18" s="1"/>
  <c r="K110" i="19" s="1"/>
  <c r="E108" i="14"/>
  <c r="K106" i="15"/>
  <c r="K106" i="16" s="1"/>
  <c r="K106" i="17" s="1"/>
  <c r="K106" i="18" s="1"/>
  <c r="K106" i="19" s="1"/>
  <c r="E104" i="14"/>
  <c r="K102" i="15"/>
  <c r="K102" i="16" s="1"/>
  <c r="K102" i="17" s="1"/>
  <c r="K102" i="18" s="1"/>
  <c r="K102" i="19" s="1"/>
  <c r="E100" i="14"/>
  <c r="K98" i="15"/>
  <c r="K98" i="16" s="1"/>
  <c r="K98" i="17" s="1"/>
  <c r="K98" i="18" s="1"/>
  <c r="K98" i="19" s="1"/>
  <c r="E96" i="14"/>
  <c r="K94" i="15"/>
  <c r="K94" i="16" s="1"/>
  <c r="K94" i="17" s="1"/>
  <c r="K94" i="18" s="1"/>
  <c r="K94" i="19" s="1"/>
  <c r="E92" i="14"/>
  <c r="K90" i="15"/>
  <c r="K90" i="16" s="1"/>
  <c r="K90" i="17" s="1"/>
  <c r="K90" i="18" s="1"/>
  <c r="K90" i="19" s="1"/>
  <c r="E85" i="14"/>
  <c r="K83" i="15"/>
  <c r="K83" i="16" s="1"/>
  <c r="K83" i="17" s="1"/>
  <c r="K83" i="18" s="1"/>
  <c r="K83" i="19" s="1"/>
  <c r="E81" i="14"/>
  <c r="K79" i="15"/>
  <c r="K79" i="16" s="1"/>
  <c r="K79" i="17" s="1"/>
  <c r="K79" i="18" s="1"/>
  <c r="K79" i="19" s="1"/>
  <c r="E75" i="14"/>
  <c r="K73" i="15"/>
  <c r="K73" i="16" s="1"/>
  <c r="K73" i="17" s="1"/>
  <c r="K73" i="18" s="1"/>
  <c r="K73" i="19" s="1"/>
  <c r="E69" i="14"/>
  <c r="K67" i="15"/>
  <c r="K67" i="16" s="1"/>
  <c r="K67" i="17" s="1"/>
  <c r="K67" i="18" s="1"/>
  <c r="K67" i="19" s="1"/>
  <c r="E64" i="14"/>
  <c r="K62" i="15"/>
  <c r="K62" i="16" s="1"/>
  <c r="K62" i="17" s="1"/>
  <c r="K62" i="18" s="1"/>
  <c r="K62" i="19" s="1"/>
  <c r="E59" i="14"/>
  <c r="K57" i="15"/>
  <c r="K57" i="16" s="1"/>
  <c r="K57" i="17" s="1"/>
  <c r="K57" i="18" s="1"/>
  <c r="K57" i="19" s="1"/>
  <c r="E55" i="14"/>
  <c r="K53" i="15"/>
  <c r="K53" i="16" s="1"/>
  <c r="K53" i="17" s="1"/>
  <c r="K53" i="18" s="1"/>
  <c r="K53" i="19" s="1"/>
  <c r="E51" i="14"/>
  <c r="K49" i="15"/>
  <c r="K49" i="16" s="1"/>
  <c r="K49" i="17" s="1"/>
  <c r="K49" i="18" s="1"/>
  <c r="K49" i="19" s="1"/>
  <c r="E47" i="14"/>
  <c r="K45" i="15"/>
  <c r="K45" i="16" s="1"/>
  <c r="K45" i="17" s="1"/>
  <c r="K45" i="18" s="1"/>
  <c r="K45" i="19" s="1"/>
  <c r="E42" i="14"/>
  <c r="K40" i="15"/>
  <c r="K40" i="16" s="1"/>
  <c r="K40" i="17" s="1"/>
  <c r="K40" i="18" s="1"/>
  <c r="K40" i="19" s="1"/>
  <c r="E37" i="14"/>
  <c r="K35" i="15"/>
  <c r="K35" i="16" s="1"/>
  <c r="K35" i="17" s="1"/>
  <c r="K35" i="18" s="1"/>
  <c r="K35" i="19" s="1"/>
  <c r="E33" i="14"/>
  <c r="K31" i="15"/>
  <c r="K31" i="16" s="1"/>
  <c r="K31" i="17" s="1"/>
  <c r="K31" i="18" s="1"/>
  <c r="K31" i="19" s="1"/>
  <c r="E331" i="14"/>
  <c r="K329" i="15"/>
  <c r="K329" i="16" s="1"/>
  <c r="K329" i="17" s="1"/>
  <c r="K329" i="18" s="1"/>
  <c r="K329" i="19" s="1"/>
  <c r="E319" i="14"/>
  <c r="K317" i="15"/>
  <c r="K317" i="16" s="1"/>
  <c r="K317" i="17" s="1"/>
  <c r="K317" i="18" s="1"/>
  <c r="K317" i="19" s="1"/>
  <c r="E307" i="14"/>
  <c r="K305" i="15"/>
  <c r="K305" i="16" s="1"/>
  <c r="K305" i="17" s="1"/>
  <c r="K305" i="18" s="1"/>
  <c r="K305" i="19" s="1"/>
  <c r="E295" i="14"/>
  <c r="K293" i="15"/>
  <c r="K293" i="16" s="1"/>
  <c r="K293" i="17" s="1"/>
  <c r="K293" i="18" s="1"/>
  <c r="K293" i="19" s="1"/>
  <c r="E264" i="14"/>
  <c r="K262" i="15"/>
  <c r="K262" i="16" s="1"/>
  <c r="K262" i="17" s="1"/>
  <c r="K262" i="18" s="1"/>
  <c r="K262" i="19" s="1"/>
  <c r="K137" i="20"/>
  <c r="K137" i="21" s="1"/>
  <c r="E126" i="14"/>
  <c r="K124" i="15"/>
  <c r="K124" i="16" s="1"/>
  <c r="K124" i="17" s="1"/>
  <c r="K124" i="18" s="1"/>
  <c r="K124" i="19" s="1"/>
  <c r="E111" i="14"/>
  <c r="K109" i="15"/>
  <c r="K109" i="16" s="1"/>
  <c r="K109" i="17" s="1"/>
  <c r="K109" i="18" s="1"/>
  <c r="K109" i="19" s="1"/>
  <c r="E99" i="14"/>
  <c r="K97" i="15"/>
  <c r="K97" i="16" s="1"/>
  <c r="K97" i="17" s="1"/>
  <c r="K97" i="18" s="1"/>
  <c r="K97" i="19" s="1"/>
  <c r="K82" i="20"/>
  <c r="K82" i="21" s="1"/>
  <c r="E71" i="14"/>
  <c r="K69" i="15"/>
  <c r="K69" i="16" s="1"/>
  <c r="K69" i="17" s="1"/>
  <c r="K69" i="18" s="1"/>
  <c r="K69" i="19" s="1"/>
  <c r="E58" i="14"/>
  <c r="K56" i="15"/>
  <c r="K56" i="16" s="1"/>
  <c r="K56" i="17" s="1"/>
  <c r="K56" i="18" s="1"/>
  <c r="K56" i="19" s="1"/>
  <c r="E46" i="14"/>
  <c r="K44" i="15"/>
  <c r="K44" i="16" s="1"/>
  <c r="K44" i="17" s="1"/>
  <c r="K44" i="18" s="1"/>
  <c r="K44" i="19" s="1"/>
  <c r="E342" i="14"/>
  <c r="K340" i="15"/>
  <c r="K340" i="16" s="1"/>
  <c r="K340" i="17" s="1"/>
  <c r="K340" i="18" s="1"/>
  <c r="K340" i="19" s="1"/>
  <c r="E330" i="14"/>
  <c r="K328" i="15"/>
  <c r="K328" i="16" s="1"/>
  <c r="K328" i="17" s="1"/>
  <c r="K328" i="18" s="1"/>
  <c r="K328" i="19" s="1"/>
  <c r="E310" i="14"/>
  <c r="K308" i="15"/>
  <c r="K308" i="16" s="1"/>
  <c r="K308" i="17" s="1"/>
  <c r="K308" i="18" s="1"/>
  <c r="K308" i="19" s="1"/>
  <c r="E294" i="14"/>
  <c r="K292" i="15"/>
  <c r="K292" i="16" s="1"/>
  <c r="K292" i="17" s="1"/>
  <c r="K292" i="18" s="1"/>
  <c r="K292" i="19" s="1"/>
  <c r="E278" i="14"/>
  <c r="K276" i="15"/>
  <c r="K276" i="16" s="1"/>
  <c r="K276" i="17" s="1"/>
  <c r="K276" i="18" s="1"/>
  <c r="K276" i="19" s="1"/>
  <c r="E267" i="14"/>
  <c r="K265" i="15"/>
  <c r="K265" i="16" s="1"/>
  <c r="K265" i="17" s="1"/>
  <c r="K265" i="18" s="1"/>
  <c r="K265" i="19" s="1"/>
  <c r="E255" i="14"/>
  <c r="K253" i="15"/>
  <c r="K253" i="16" s="1"/>
  <c r="K253" i="17" s="1"/>
  <c r="K253" i="18" s="1"/>
  <c r="K253" i="19" s="1"/>
  <c r="E247" i="14"/>
  <c r="K245" i="15"/>
  <c r="K245" i="16" s="1"/>
  <c r="K245" i="17" s="1"/>
  <c r="K245" i="18" s="1"/>
  <c r="K245" i="19" s="1"/>
  <c r="E239" i="14"/>
  <c r="K237" i="15"/>
  <c r="K237" i="16" s="1"/>
  <c r="K237" i="17" s="1"/>
  <c r="K237" i="18" s="1"/>
  <c r="K237" i="19" s="1"/>
  <c r="E235" i="14"/>
  <c r="K233" i="15"/>
  <c r="K233" i="16" s="1"/>
  <c r="K233" i="17" s="1"/>
  <c r="K233" i="18" s="1"/>
  <c r="K233" i="19" s="1"/>
  <c r="E231" i="14"/>
  <c r="K229" i="15"/>
  <c r="K229" i="16" s="1"/>
  <c r="K229" i="17" s="1"/>
  <c r="K229" i="18" s="1"/>
  <c r="K229" i="19" s="1"/>
  <c r="E227" i="14"/>
  <c r="K225" i="15"/>
  <c r="K225" i="16" s="1"/>
  <c r="K225" i="17" s="1"/>
  <c r="K225" i="18" s="1"/>
  <c r="K225" i="19" s="1"/>
  <c r="E223" i="14"/>
  <c r="K221" i="15"/>
  <c r="K221" i="16" s="1"/>
  <c r="K221" i="17" s="1"/>
  <c r="K221" i="18" s="1"/>
  <c r="K221" i="19" s="1"/>
  <c r="E219" i="14"/>
  <c r="K217" i="15"/>
  <c r="K217" i="16" s="1"/>
  <c r="K217" i="17" s="1"/>
  <c r="K217" i="18" s="1"/>
  <c r="K217" i="19" s="1"/>
  <c r="E215" i="14"/>
  <c r="K213" i="15"/>
  <c r="K213" i="16" s="1"/>
  <c r="K213" i="17" s="1"/>
  <c r="K213" i="18" s="1"/>
  <c r="K213" i="19" s="1"/>
  <c r="E211" i="14"/>
  <c r="K209" i="15"/>
  <c r="K209" i="16" s="1"/>
  <c r="K209" i="17" s="1"/>
  <c r="K209" i="18" s="1"/>
  <c r="K209" i="19" s="1"/>
  <c r="E207" i="14"/>
  <c r="K205" i="15"/>
  <c r="K205" i="16" s="1"/>
  <c r="K205" i="17" s="1"/>
  <c r="K205" i="18" s="1"/>
  <c r="K205" i="19" s="1"/>
  <c r="E203" i="14"/>
  <c r="K201" i="15"/>
  <c r="K201" i="16" s="1"/>
  <c r="K201" i="17" s="1"/>
  <c r="K201" i="18" s="1"/>
  <c r="K201" i="19" s="1"/>
  <c r="E199" i="14"/>
  <c r="K197" i="15"/>
  <c r="K197" i="16" s="1"/>
  <c r="K197" i="17" s="1"/>
  <c r="K197" i="18" s="1"/>
  <c r="K197" i="19" s="1"/>
  <c r="E195" i="14"/>
  <c r="K193" i="15"/>
  <c r="K193" i="16" s="1"/>
  <c r="K193" i="17" s="1"/>
  <c r="K193" i="18" s="1"/>
  <c r="K193" i="19" s="1"/>
  <c r="E191" i="14"/>
  <c r="K189" i="15"/>
  <c r="K189" i="16" s="1"/>
  <c r="K189" i="17" s="1"/>
  <c r="K189" i="18" s="1"/>
  <c r="K189" i="19" s="1"/>
  <c r="E187" i="14"/>
  <c r="K185" i="15"/>
  <c r="K185" i="16" s="1"/>
  <c r="K185" i="17" s="1"/>
  <c r="K185" i="18" s="1"/>
  <c r="K185" i="19" s="1"/>
  <c r="E183" i="14"/>
  <c r="K181" i="15"/>
  <c r="K181" i="16" s="1"/>
  <c r="K181" i="17" s="1"/>
  <c r="K181" i="18" s="1"/>
  <c r="K181" i="19" s="1"/>
  <c r="E179" i="14"/>
  <c r="K177" i="15"/>
  <c r="K177" i="16" s="1"/>
  <c r="K177" i="17" s="1"/>
  <c r="K177" i="18" s="1"/>
  <c r="K177" i="19" s="1"/>
  <c r="E175" i="14"/>
  <c r="K173" i="15"/>
  <c r="K173" i="16" s="1"/>
  <c r="K173" i="17" s="1"/>
  <c r="K173" i="18" s="1"/>
  <c r="K173" i="19" s="1"/>
  <c r="E170" i="14"/>
  <c r="K168" i="15"/>
  <c r="K168" i="16" s="1"/>
  <c r="K168" i="17" s="1"/>
  <c r="K168" i="18" s="1"/>
  <c r="K168" i="19" s="1"/>
  <c r="E166" i="14"/>
  <c r="K164" i="15"/>
  <c r="K164" i="16" s="1"/>
  <c r="K164" i="17" s="1"/>
  <c r="K164" i="18" s="1"/>
  <c r="K164" i="19" s="1"/>
  <c r="E162" i="14"/>
  <c r="K160" i="15"/>
  <c r="K160" i="16" s="1"/>
  <c r="K160" i="17" s="1"/>
  <c r="K160" i="18" s="1"/>
  <c r="K160" i="19" s="1"/>
  <c r="E158" i="14"/>
  <c r="K156" i="15"/>
  <c r="K156" i="16" s="1"/>
  <c r="K156" i="17" s="1"/>
  <c r="K156" i="18" s="1"/>
  <c r="K156" i="19" s="1"/>
  <c r="E154" i="14"/>
  <c r="K152" i="15"/>
  <c r="K152" i="16" s="1"/>
  <c r="K152" i="17" s="1"/>
  <c r="K152" i="18" s="1"/>
  <c r="K152" i="19" s="1"/>
  <c r="E150" i="14"/>
  <c r="K148" i="15"/>
  <c r="K148" i="16" s="1"/>
  <c r="K148" i="17" s="1"/>
  <c r="K148" i="18" s="1"/>
  <c r="K148" i="19" s="1"/>
  <c r="E146" i="14"/>
  <c r="K144" i="15"/>
  <c r="K144" i="16" s="1"/>
  <c r="K144" i="17" s="1"/>
  <c r="K144" i="18" s="1"/>
  <c r="K144" i="19" s="1"/>
  <c r="E142" i="14"/>
  <c r="K140" i="15"/>
  <c r="K140" i="16" s="1"/>
  <c r="K140" i="17" s="1"/>
  <c r="K140" i="18" s="1"/>
  <c r="K140" i="19" s="1"/>
  <c r="E138" i="14"/>
  <c r="K136" i="15"/>
  <c r="K136" i="16" s="1"/>
  <c r="K136" i="17" s="1"/>
  <c r="K136" i="18" s="1"/>
  <c r="K136" i="19" s="1"/>
  <c r="E133" i="14"/>
  <c r="K131" i="15"/>
  <c r="K131" i="16" s="1"/>
  <c r="K131" i="17" s="1"/>
  <c r="K131" i="18" s="1"/>
  <c r="K131" i="19" s="1"/>
  <c r="E129" i="14"/>
  <c r="K127" i="15"/>
  <c r="K127" i="16" s="1"/>
  <c r="K127" i="17" s="1"/>
  <c r="K127" i="18" s="1"/>
  <c r="K127" i="19" s="1"/>
  <c r="E125" i="14"/>
  <c r="K123" i="15"/>
  <c r="K123" i="16" s="1"/>
  <c r="K123" i="17" s="1"/>
  <c r="K123" i="18" s="1"/>
  <c r="K123" i="19" s="1"/>
  <c r="E121" i="14"/>
  <c r="K119" i="15"/>
  <c r="K119" i="16" s="1"/>
  <c r="K119" i="17" s="1"/>
  <c r="K119" i="18" s="1"/>
  <c r="K119" i="19" s="1"/>
  <c r="E118" i="14"/>
  <c r="K116" i="15"/>
  <c r="K116" i="16" s="1"/>
  <c r="K116" i="17" s="1"/>
  <c r="K116" i="18" s="1"/>
  <c r="K116" i="19" s="1"/>
  <c r="E114" i="14"/>
  <c r="K112" i="15"/>
  <c r="K112" i="16" s="1"/>
  <c r="K112" i="17" s="1"/>
  <c r="K112" i="18" s="1"/>
  <c r="K112" i="19" s="1"/>
  <c r="E110" i="14"/>
  <c r="K108" i="15"/>
  <c r="K108" i="16" s="1"/>
  <c r="K108" i="17" s="1"/>
  <c r="K108" i="18" s="1"/>
  <c r="K108" i="19" s="1"/>
  <c r="E106" i="14"/>
  <c r="K104" i="15"/>
  <c r="K104" i="16" s="1"/>
  <c r="K104" i="17" s="1"/>
  <c r="K104" i="18" s="1"/>
  <c r="K104" i="19" s="1"/>
  <c r="E102" i="14"/>
  <c r="K100" i="15"/>
  <c r="K100" i="16" s="1"/>
  <c r="K100" i="17" s="1"/>
  <c r="K100" i="18" s="1"/>
  <c r="K100" i="19" s="1"/>
  <c r="E98" i="14"/>
  <c r="K96" i="15"/>
  <c r="K96" i="16" s="1"/>
  <c r="K96" i="17" s="1"/>
  <c r="K96" i="18" s="1"/>
  <c r="K96" i="19" s="1"/>
  <c r="K92" i="20"/>
  <c r="K92" i="21" s="1"/>
  <c r="E89" i="14"/>
  <c r="K87" i="15"/>
  <c r="K87" i="16" s="1"/>
  <c r="K87" i="17" s="1"/>
  <c r="K87" i="18" s="1"/>
  <c r="K87" i="19" s="1"/>
  <c r="E83" i="14"/>
  <c r="K81" i="15"/>
  <c r="K81" i="16" s="1"/>
  <c r="K81" i="17" s="1"/>
  <c r="K81" i="18" s="1"/>
  <c r="K81" i="19" s="1"/>
  <c r="E77" i="14"/>
  <c r="K75" i="15"/>
  <c r="K75" i="16" s="1"/>
  <c r="K75" i="17" s="1"/>
  <c r="K75" i="18" s="1"/>
  <c r="K75" i="19" s="1"/>
  <c r="E70" i="14"/>
  <c r="K68" i="15"/>
  <c r="K68" i="16" s="1"/>
  <c r="K68" i="17" s="1"/>
  <c r="K68" i="18" s="1"/>
  <c r="K68" i="19" s="1"/>
  <c r="E66" i="14"/>
  <c r="K64" i="15"/>
  <c r="K64" i="16" s="1"/>
  <c r="K64" i="17" s="1"/>
  <c r="K64" i="18" s="1"/>
  <c r="K64" i="19" s="1"/>
  <c r="E61" i="14"/>
  <c r="K59" i="15"/>
  <c r="K59" i="16" s="1"/>
  <c r="K59" i="17" s="1"/>
  <c r="K59" i="18" s="1"/>
  <c r="K59" i="19" s="1"/>
  <c r="E57" i="14"/>
  <c r="K55" i="15"/>
  <c r="K55" i="16" s="1"/>
  <c r="K55" i="17" s="1"/>
  <c r="K55" i="18" s="1"/>
  <c r="K55" i="19" s="1"/>
  <c r="E53" i="14"/>
  <c r="K51" i="15"/>
  <c r="K51" i="16" s="1"/>
  <c r="K51" i="17" s="1"/>
  <c r="K51" i="18" s="1"/>
  <c r="K51" i="19" s="1"/>
  <c r="E49" i="14"/>
  <c r="K47" i="15"/>
  <c r="K47" i="16" s="1"/>
  <c r="K47" i="17" s="1"/>
  <c r="K47" i="18" s="1"/>
  <c r="K47" i="19" s="1"/>
  <c r="K43" i="20"/>
  <c r="K43" i="21" s="1"/>
  <c r="E40" i="14"/>
  <c r="K38" i="15"/>
  <c r="K38" i="16" s="1"/>
  <c r="K38" i="17" s="1"/>
  <c r="K38" i="18" s="1"/>
  <c r="K38" i="19" s="1"/>
  <c r="E35" i="14"/>
  <c r="K33" i="15"/>
  <c r="K33" i="16" s="1"/>
  <c r="K33" i="17" s="1"/>
  <c r="K33" i="18" s="1"/>
  <c r="K33" i="19" s="1"/>
  <c r="E30" i="14"/>
  <c r="K28" i="15"/>
  <c r="K28" i="16" s="1"/>
  <c r="K28" i="17" s="1"/>
  <c r="K28" i="18" s="1"/>
  <c r="K28" i="19" s="1"/>
  <c r="E339" i="14"/>
  <c r="K337" i="15"/>
  <c r="K337" i="16" s="1"/>
  <c r="K337" i="17" s="1"/>
  <c r="K337" i="18" s="1"/>
  <c r="K337" i="19" s="1"/>
  <c r="E323" i="14"/>
  <c r="K321" i="15"/>
  <c r="K321" i="16" s="1"/>
  <c r="K321" i="17" s="1"/>
  <c r="K321" i="18" s="1"/>
  <c r="K321" i="19" s="1"/>
  <c r="E311" i="14"/>
  <c r="K309" i="15"/>
  <c r="K309" i="16" s="1"/>
  <c r="K309" i="17" s="1"/>
  <c r="K309" i="18" s="1"/>
  <c r="K309" i="19" s="1"/>
  <c r="E299" i="14"/>
  <c r="K297" i="15"/>
  <c r="K297" i="16" s="1"/>
  <c r="K297" i="17" s="1"/>
  <c r="K297" i="18" s="1"/>
  <c r="K297" i="19" s="1"/>
  <c r="E287" i="14"/>
  <c r="K285" i="15"/>
  <c r="K285" i="16" s="1"/>
  <c r="K285" i="17" s="1"/>
  <c r="K285" i="18" s="1"/>
  <c r="K285" i="19" s="1"/>
  <c r="E279" i="14"/>
  <c r="K277" i="15"/>
  <c r="K277" i="16" s="1"/>
  <c r="K277" i="17" s="1"/>
  <c r="K277" i="18" s="1"/>
  <c r="K277" i="19" s="1"/>
  <c r="E275" i="14"/>
  <c r="K273" i="15"/>
  <c r="K273" i="16" s="1"/>
  <c r="K273" i="17" s="1"/>
  <c r="K273" i="18" s="1"/>
  <c r="K273" i="19" s="1"/>
  <c r="E256" i="14"/>
  <c r="K254" i="15"/>
  <c r="K254" i="16" s="1"/>
  <c r="K254" i="17" s="1"/>
  <c r="K254" i="18" s="1"/>
  <c r="K254" i="19" s="1"/>
  <c r="E252" i="14"/>
  <c r="K250" i="15"/>
  <c r="K250" i="16" s="1"/>
  <c r="K250" i="17" s="1"/>
  <c r="K250" i="18" s="1"/>
  <c r="K250" i="19" s="1"/>
  <c r="E244" i="14"/>
  <c r="K242" i="15"/>
  <c r="K242" i="16" s="1"/>
  <c r="K242" i="17" s="1"/>
  <c r="K242" i="18" s="1"/>
  <c r="K242" i="19" s="1"/>
  <c r="E236" i="14"/>
  <c r="K234" i="15"/>
  <c r="K234" i="16" s="1"/>
  <c r="K234" i="17" s="1"/>
  <c r="K234" i="18" s="1"/>
  <c r="K234" i="19" s="1"/>
  <c r="E228" i="14"/>
  <c r="K226" i="15"/>
  <c r="K226" i="16" s="1"/>
  <c r="K226" i="17" s="1"/>
  <c r="K226" i="18" s="1"/>
  <c r="K226" i="19" s="1"/>
  <c r="E220" i="14"/>
  <c r="K218" i="15"/>
  <c r="K218" i="16" s="1"/>
  <c r="K218" i="17" s="1"/>
  <c r="K218" i="18" s="1"/>
  <c r="K218" i="19" s="1"/>
  <c r="E212" i="14"/>
  <c r="K210" i="15"/>
  <c r="K210" i="16" s="1"/>
  <c r="K210" i="17" s="1"/>
  <c r="K210" i="18" s="1"/>
  <c r="K210" i="19" s="1"/>
  <c r="K170" i="20"/>
  <c r="K170" i="21" s="1"/>
  <c r="E163" i="14"/>
  <c r="K161" i="15"/>
  <c r="K161" i="16" s="1"/>
  <c r="K161" i="17" s="1"/>
  <c r="K161" i="18" s="1"/>
  <c r="K161" i="19" s="1"/>
  <c r="E155" i="14"/>
  <c r="K153" i="15"/>
  <c r="K153" i="16" s="1"/>
  <c r="K153" i="17" s="1"/>
  <c r="K153" i="18" s="1"/>
  <c r="K153" i="19" s="1"/>
  <c r="E147" i="14"/>
  <c r="K145" i="15"/>
  <c r="K145" i="16" s="1"/>
  <c r="K145" i="17" s="1"/>
  <c r="K145" i="18" s="1"/>
  <c r="K145" i="19" s="1"/>
  <c r="E134" i="14"/>
  <c r="K132" i="15"/>
  <c r="K132" i="16" s="1"/>
  <c r="K132" i="17" s="1"/>
  <c r="K132" i="18" s="1"/>
  <c r="K132" i="19" s="1"/>
  <c r="E122" i="14"/>
  <c r="K120" i="15"/>
  <c r="K120" i="16" s="1"/>
  <c r="K120" i="17" s="1"/>
  <c r="K120" i="18" s="1"/>
  <c r="K120" i="19" s="1"/>
  <c r="E107" i="14"/>
  <c r="K105" i="15"/>
  <c r="K105" i="16" s="1"/>
  <c r="K105" i="17" s="1"/>
  <c r="K105" i="18" s="1"/>
  <c r="K105" i="19" s="1"/>
  <c r="K93" i="15"/>
  <c r="K93" i="16" s="1"/>
  <c r="K93" i="17" s="1"/>
  <c r="K93" i="18" s="1"/>
  <c r="K93" i="19" s="1"/>
  <c r="E95" i="14"/>
  <c r="K61" i="20"/>
  <c r="K61" i="21" s="1"/>
  <c r="E50" i="14"/>
  <c r="K48" i="15"/>
  <c r="K48" i="16" s="1"/>
  <c r="K48" i="17" s="1"/>
  <c r="K48" i="18" s="1"/>
  <c r="K48" i="19" s="1"/>
  <c r="E36" i="14"/>
  <c r="K34" i="15"/>
  <c r="K34" i="16" s="1"/>
  <c r="K34" i="17" s="1"/>
  <c r="K34" i="18" s="1"/>
  <c r="K34" i="19" s="1"/>
  <c r="E338" i="14"/>
  <c r="K336" i="15"/>
  <c r="K336" i="16" s="1"/>
  <c r="K336" i="17" s="1"/>
  <c r="K336" i="18" s="1"/>
  <c r="K336" i="19" s="1"/>
  <c r="E326" i="14"/>
  <c r="K324" i="15"/>
  <c r="K324" i="16" s="1"/>
  <c r="K324" i="17" s="1"/>
  <c r="K324" i="18" s="1"/>
  <c r="K324" i="19" s="1"/>
  <c r="E318" i="14"/>
  <c r="K316" i="15"/>
  <c r="K316" i="16" s="1"/>
  <c r="K316" i="17" s="1"/>
  <c r="K316" i="18" s="1"/>
  <c r="K316" i="19" s="1"/>
  <c r="E302" i="14"/>
  <c r="K300" i="15"/>
  <c r="K300" i="16" s="1"/>
  <c r="K300" i="17" s="1"/>
  <c r="K300" i="18" s="1"/>
  <c r="K300" i="19" s="1"/>
  <c r="E290" i="14"/>
  <c r="K288" i="15"/>
  <c r="K288" i="16" s="1"/>
  <c r="K288" i="17" s="1"/>
  <c r="K288" i="18" s="1"/>
  <c r="K288" i="19" s="1"/>
  <c r="E282" i="14"/>
  <c r="K280" i="15"/>
  <c r="K280" i="16" s="1"/>
  <c r="K280" i="17" s="1"/>
  <c r="K280" i="18" s="1"/>
  <c r="K280" i="19" s="1"/>
  <c r="E274" i="14"/>
  <c r="K272" i="15"/>
  <c r="K272" i="16" s="1"/>
  <c r="K272" i="17" s="1"/>
  <c r="K272" i="18" s="1"/>
  <c r="K272" i="19" s="1"/>
  <c r="E263" i="14"/>
  <c r="K261" i="15"/>
  <c r="K261" i="16" s="1"/>
  <c r="K261" i="17" s="1"/>
  <c r="K261" i="18" s="1"/>
  <c r="K261" i="19" s="1"/>
  <c r="E251" i="14"/>
  <c r="K249" i="15"/>
  <c r="K249" i="16" s="1"/>
  <c r="K249" i="17" s="1"/>
  <c r="K249" i="18" s="1"/>
  <c r="K249" i="19" s="1"/>
  <c r="E341" i="14"/>
  <c r="K339" i="15"/>
  <c r="K339" i="16" s="1"/>
  <c r="K339" i="17" s="1"/>
  <c r="K339" i="18" s="1"/>
  <c r="K339" i="19" s="1"/>
  <c r="E337" i="14"/>
  <c r="K335" i="15"/>
  <c r="K335" i="16" s="1"/>
  <c r="K335" i="17" s="1"/>
  <c r="K335" i="18" s="1"/>
  <c r="K335" i="19" s="1"/>
  <c r="E333" i="14"/>
  <c r="K331" i="15"/>
  <c r="K331" i="16" s="1"/>
  <c r="K331" i="17" s="1"/>
  <c r="K331" i="18" s="1"/>
  <c r="K331" i="19" s="1"/>
  <c r="E329" i="14"/>
  <c r="K327" i="15"/>
  <c r="K327" i="16" s="1"/>
  <c r="K327" i="17" s="1"/>
  <c r="K327" i="18" s="1"/>
  <c r="K327" i="19" s="1"/>
  <c r="E325" i="14"/>
  <c r="K323" i="15"/>
  <c r="K323" i="16" s="1"/>
  <c r="K323" i="17" s="1"/>
  <c r="K323" i="18" s="1"/>
  <c r="K323" i="19" s="1"/>
  <c r="E321" i="14"/>
  <c r="K319" i="15"/>
  <c r="K319" i="16" s="1"/>
  <c r="K319" i="17" s="1"/>
  <c r="K319" i="18" s="1"/>
  <c r="K319" i="19" s="1"/>
  <c r="E317" i="14"/>
  <c r="K315" i="15"/>
  <c r="K315" i="16" s="1"/>
  <c r="K315" i="17" s="1"/>
  <c r="K315" i="18" s="1"/>
  <c r="K315" i="19" s="1"/>
  <c r="E313" i="14"/>
  <c r="K311" i="15"/>
  <c r="K311" i="16" s="1"/>
  <c r="K311" i="17" s="1"/>
  <c r="K311" i="18" s="1"/>
  <c r="K311" i="19" s="1"/>
  <c r="E309" i="14"/>
  <c r="K307" i="15"/>
  <c r="K307" i="16" s="1"/>
  <c r="K307" i="17" s="1"/>
  <c r="K307" i="18" s="1"/>
  <c r="K307" i="19" s="1"/>
  <c r="E305" i="14"/>
  <c r="K303" i="15"/>
  <c r="K303" i="16" s="1"/>
  <c r="K303" i="17" s="1"/>
  <c r="K303" i="18" s="1"/>
  <c r="K303" i="19" s="1"/>
  <c r="E301" i="14"/>
  <c r="K299" i="15"/>
  <c r="K299" i="16" s="1"/>
  <c r="K299" i="17" s="1"/>
  <c r="K299" i="18" s="1"/>
  <c r="K299" i="19" s="1"/>
  <c r="E297" i="14"/>
  <c r="K295" i="15"/>
  <c r="K295" i="16" s="1"/>
  <c r="K295" i="17" s="1"/>
  <c r="K295" i="18" s="1"/>
  <c r="K295" i="19" s="1"/>
  <c r="E293" i="14"/>
  <c r="K291" i="15"/>
  <c r="K291" i="16" s="1"/>
  <c r="K291" i="17" s="1"/>
  <c r="K291" i="18" s="1"/>
  <c r="K291" i="19" s="1"/>
  <c r="E289" i="14"/>
  <c r="K287" i="15"/>
  <c r="K287" i="16" s="1"/>
  <c r="K287" i="17" s="1"/>
  <c r="K287" i="18" s="1"/>
  <c r="K287" i="19" s="1"/>
  <c r="E285" i="14"/>
  <c r="K283" i="15"/>
  <c r="K283" i="16" s="1"/>
  <c r="K283" i="17" s="1"/>
  <c r="K283" i="18" s="1"/>
  <c r="K283" i="19" s="1"/>
  <c r="E281" i="14"/>
  <c r="K279" i="15"/>
  <c r="K279" i="16" s="1"/>
  <c r="K279" i="17" s="1"/>
  <c r="K279" i="18" s="1"/>
  <c r="K279" i="19" s="1"/>
  <c r="E277" i="14"/>
  <c r="K275" i="15"/>
  <c r="K275" i="16" s="1"/>
  <c r="K275" i="17" s="1"/>
  <c r="K275" i="18" s="1"/>
  <c r="K275" i="19" s="1"/>
  <c r="E273" i="14"/>
  <c r="K271" i="15"/>
  <c r="K271" i="16" s="1"/>
  <c r="K271" i="17" s="1"/>
  <c r="K271" i="18" s="1"/>
  <c r="K271" i="19" s="1"/>
  <c r="E269" i="14"/>
  <c r="K267" i="15"/>
  <c r="K267" i="16" s="1"/>
  <c r="K267" i="17" s="1"/>
  <c r="K267" i="18" s="1"/>
  <c r="K267" i="19" s="1"/>
  <c r="E266" i="14"/>
  <c r="K264" i="15"/>
  <c r="K264" i="16" s="1"/>
  <c r="K264" i="17" s="1"/>
  <c r="K264" i="18" s="1"/>
  <c r="K264" i="19" s="1"/>
  <c r="E262" i="14"/>
  <c r="K260" i="15"/>
  <c r="K260" i="16" s="1"/>
  <c r="K260" i="17" s="1"/>
  <c r="K260" i="18" s="1"/>
  <c r="K260" i="19" s="1"/>
  <c r="E258" i="14"/>
  <c r="K256" i="15"/>
  <c r="K256" i="16" s="1"/>
  <c r="K256" i="17" s="1"/>
  <c r="K256" i="18" s="1"/>
  <c r="K256" i="19" s="1"/>
  <c r="E254" i="14"/>
  <c r="K252" i="15"/>
  <c r="K252" i="16" s="1"/>
  <c r="K252" i="17" s="1"/>
  <c r="K252" i="18" s="1"/>
  <c r="K252" i="19" s="1"/>
  <c r="E250" i="14"/>
  <c r="K248" i="15"/>
  <c r="K248" i="16" s="1"/>
  <c r="K248" i="17" s="1"/>
  <c r="K248" i="18" s="1"/>
  <c r="K248" i="19" s="1"/>
  <c r="E246" i="14"/>
  <c r="K244" i="15"/>
  <c r="K244" i="16" s="1"/>
  <c r="K244" i="17" s="1"/>
  <c r="K244" i="18" s="1"/>
  <c r="K244" i="19" s="1"/>
  <c r="E242" i="14"/>
  <c r="K240" i="15"/>
  <c r="K240" i="16" s="1"/>
  <c r="K240" i="17" s="1"/>
  <c r="K240" i="18" s="1"/>
  <c r="K240" i="19" s="1"/>
  <c r="E238" i="14"/>
  <c r="K236" i="15"/>
  <c r="K236" i="16" s="1"/>
  <c r="K236" i="17" s="1"/>
  <c r="K236" i="18" s="1"/>
  <c r="K236" i="19" s="1"/>
  <c r="E234" i="14"/>
  <c r="K232" i="15"/>
  <c r="K232" i="16" s="1"/>
  <c r="K232" i="17" s="1"/>
  <c r="K232" i="18" s="1"/>
  <c r="K232" i="19" s="1"/>
  <c r="E230" i="14"/>
  <c r="K228" i="15"/>
  <c r="K228" i="16" s="1"/>
  <c r="K228" i="17" s="1"/>
  <c r="K228" i="18" s="1"/>
  <c r="K228" i="19" s="1"/>
  <c r="E226" i="14"/>
  <c r="K224" i="15"/>
  <c r="K224" i="16" s="1"/>
  <c r="K224" i="17" s="1"/>
  <c r="K224" i="18" s="1"/>
  <c r="K224" i="19" s="1"/>
  <c r="E222" i="14"/>
  <c r="K220" i="15"/>
  <c r="K220" i="16" s="1"/>
  <c r="K220" i="17" s="1"/>
  <c r="K220" i="18" s="1"/>
  <c r="K220" i="19" s="1"/>
  <c r="E218" i="14"/>
  <c r="K216" i="15"/>
  <c r="K216" i="16" s="1"/>
  <c r="K216" i="17" s="1"/>
  <c r="K216" i="18" s="1"/>
  <c r="K216" i="19" s="1"/>
  <c r="E214" i="14"/>
  <c r="K212" i="15"/>
  <c r="K212" i="16" s="1"/>
  <c r="K212" i="17" s="1"/>
  <c r="K212" i="18" s="1"/>
  <c r="K212" i="19" s="1"/>
  <c r="E210" i="14"/>
  <c r="K208" i="15"/>
  <c r="K208" i="16" s="1"/>
  <c r="K208" i="17" s="1"/>
  <c r="K208" i="18" s="1"/>
  <c r="K208" i="19" s="1"/>
  <c r="E206" i="14"/>
  <c r="K204" i="15"/>
  <c r="K204" i="16" s="1"/>
  <c r="K204" i="17" s="1"/>
  <c r="K204" i="18" s="1"/>
  <c r="K204" i="19" s="1"/>
  <c r="E202" i="14"/>
  <c r="K200" i="15"/>
  <c r="K200" i="16" s="1"/>
  <c r="K200" i="17" s="1"/>
  <c r="K200" i="18" s="1"/>
  <c r="K200" i="19" s="1"/>
  <c r="E198" i="14"/>
  <c r="K196" i="15"/>
  <c r="K196" i="16" s="1"/>
  <c r="K196" i="17" s="1"/>
  <c r="K196" i="18" s="1"/>
  <c r="K196" i="19" s="1"/>
  <c r="E194" i="14"/>
  <c r="K192" i="15"/>
  <c r="K192" i="16" s="1"/>
  <c r="K192" i="17" s="1"/>
  <c r="K192" i="18" s="1"/>
  <c r="K192" i="19" s="1"/>
  <c r="E190" i="14"/>
  <c r="K188" i="15"/>
  <c r="K188" i="16" s="1"/>
  <c r="K188" i="17" s="1"/>
  <c r="K188" i="18" s="1"/>
  <c r="K188" i="19" s="1"/>
  <c r="E186" i="14"/>
  <c r="K184" i="15"/>
  <c r="K184" i="16" s="1"/>
  <c r="K184" i="17" s="1"/>
  <c r="K184" i="18" s="1"/>
  <c r="K184" i="19" s="1"/>
  <c r="E182" i="14"/>
  <c r="K180" i="15"/>
  <c r="K180" i="16" s="1"/>
  <c r="K180" i="17" s="1"/>
  <c r="K180" i="18" s="1"/>
  <c r="K180" i="19" s="1"/>
  <c r="E178" i="14"/>
  <c r="K176" i="15"/>
  <c r="K176" i="16" s="1"/>
  <c r="K176" i="17" s="1"/>
  <c r="K176" i="18" s="1"/>
  <c r="K176" i="19" s="1"/>
  <c r="E174" i="14"/>
  <c r="K172" i="15"/>
  <c r="K172" i="16" s="1"/>
  <c r="K172" i="17" s="1"/>
  <c r="K172" i="18" s="1"/>
  <c r="K172" i="19" s="1"/>
  <c r="E169" i="14"/>
  <c r="K167" i="15"/>
  <c r="K167" i="16" s="1"/>
  <c r="K167" i="17" s="1"/>
  <c r="K167" i="18" s="1"/>
  <c r="K167" i="19" s="1"/>
  <c r="E165" i="14"/>
  <c r="K163" i="15"/>
  <c r="K163" i="16" s="1"/>
  <c r="K163" i="17" s="1"/>
  <c r="K163" i="18" s="1"/>
  <c r="K163" i="19" s="1"/>
  <c r="E161" i="14"/>
  <c r="K159" i="15"/>
  <c r="K159" i="16" s="1"/>
  <c r="K159" i="17" s="1"/>
  <c r="K159" i="18" s="1"/>
  <c r="K159" i="19" s="1"/>
  <c r="E157" i="14"/>
  <c r="K155" i="15"/>
  <c r="K155" i="16" s="1"/>
  <c r="K155" i="17" s="1"/>
  <c r="K155" i="18" s="1"/>
  <c r="K155" i="19" s="1"/>
  <c r="E153" i="14"/>
  <c r="K151" i="15"/>
  <c r="K151" i="16" s="1"/>
  <c r="K151" i="17" s="1"/>
  <c r="K151" i="18" s="1"/>
  <c r="K151" i="19" s="1"/>
  <c r="E149" i="14"/>
  <c r="K147" i="15"/>
  <c r="K147" i="16" s="1"/>
  <c r="K147" i="17" s="1"/>
  <c r="K147" i="18" s="1"/>
  <c r="K147" i="19" s="1"/>
  <c r="E145" i="14"/>
  <c r="K143" i="15"/>
  <c r="K143" i="16" s="1"/>
  <c r="K143" i="17" s="1"/>
  <c r="K143" i="18" s="1"/>
  <c r="K143" i="19" s="1"/>
  <c r="E141" i="14"/>
  <c r="K139" i="15"/>
  <c r="K139" i="16" s="1"/>
  <c r="K139" i="17" s="1"/>
  <c r="K139" i="18" s="1"/>
  <c r="K139" i="19" s="1"/>
  <c r="E136" i="14"/>
  <c r="K134" i="15"/>
  <c r="K134" i="16" s="1"/>
  <c r="K134" i="17" s="1"/>
  <c r="K134" i="18" s="1"/>
  <c r="K134" i="19" s="1"/>
  <c r="E132" i="14"/>
  <c r="K130" i="15"/>
  <c r="K130" i="16" s="1"/>
  <c r="K130" i="17" s="1"/>
  <c r="K130" i="18" s="1"/>
  <c r="K130" i="19" s="1"/>
  <c r="E128" i="14"/>
  <c r="K126" i="15"/>
  <c r="K126" i="16" s="1"/>
  <c r="K126" i="17" s="1"/>
  <c r="K126" i="18" s="1"/>
  <c r="K126" i="19" s="1"/>
  <c r="E124" i="14"/>
  <c r="K122" i="15"/>
  <c r="K122" i="16" s="1"/>
  <c r="K122" i="17" s="1"/>
  <c r="K122" i="18" s="1"/>
  <c r="K122" i="19" s="1"/>
  <c r="E120" i="14"/>
  <c r="K118" i="15"/>
  <c r="K118" i="16" s="1"/>
  <c r="K118" i="17" s="1"/>
  <c r="K118" i="18" s="1"/>
  <c r="K118" i="19" s="1"/>
  <c r="E117" i="14"/>
  <c r="K115" i="15"/>
  <c r="K115" i="16" s="1"/>
  <c r="K115" i="17" s="1"/>
  <c r="K115" i="18" s="1"/>
  <c r="K115" i="19" s="1"/>
  <c r="E113" i="14"/>
  <c r="K111" i="15"/>
  <c r="K111" i="16" s="1"/>
  <c r="K111" i="17" s="1"/>
  <c r="K111" i="18" s="1"/>
  <c r="K111" i="19" s="1"/>
  <c r="E109" i="14"/>
  <c r="K107" i="15"/>
  <c r="K107" i="16" s="1"/>
  <c r="K107" i="17" s="1"/>
  <c r="K107" i="18" s="1"/>
  <c r="K107" i="19" s="1"/>
  <c r="E105" i="14"/>
  <c r="K103" i="15"/>
  <c r="K103" i="16" s="1"/>
  <c r="K103" i="17" s="1"/>
  <c r="K103" i="18" s="1"/>
  <c r="K103" i="19" s="1"/>
  <c r="E101" i="14"/>
  <c r="K99" i="15"/>
  <c r="K99" i="16" s="1"/>
  <c r="K99" i="17" s="1"/>
  <c r="K99" i="18" s="1"/>
  <c r="K99" i="19" s="1"/>
  <c r="E97" i="14"/>
  <c r="K95" i="15"/>
  <c r="K95" i="16" s="1"/>
  <c r="K95" i="17" s="1"/>
  <c r="K95" i="18" s="1"/>
  <c r="K95" i="19" s="1"/>
  <c r="E93" i="14"/>
  <c r="K91" i="15"/>
  <c r="K91" i="16" s="1"/>
  <c r="K91" i="17" s="1"/>
  <c r="K91" i="18" s="1"/>
  <c r="K91" i="19" s="1"/>
  <c r="E82" i="14"/>
  <c r="K80" i="15"/>
  <c r="K80" i="16" s="1"/>
  <c r="K80" i="17" s="1"/>
  <c r="K80" i="18" s="1"/>
  <c r="K80" i="19" s="1"/>
  <c r="E76" i="14"/>
  <c r="K74" i="15"/>
  <c r="K74" i="16" s="1"/>
  <c r="K74" i="17" s="1"/>
  <c r="K74" i="18" s="1"/>
  <c r="K74" i="19" s="1"/>
  <c r="E65" i="14"/>
  <c r="K63" i="15"/>
  <c r="K63" i="16" s="1"/>
  <c r="K63" i="17" s="1"/>
  <c r="K63" i="18" s="1"/>
  <c r="K63" i="19" s="1"/>
  <c r="E60" i="14"/>
  <c r="K58" i="15"/>
  <c r="K58" i="16" s="1"/>
  <c r="K58" i="17" s="1"/>
  <c r="K58" i="18" s="1"/>
  <c r="K58" i="19" s="1"/>
  <c r="E56" i="14"/>
  <c r="K54" i="15"/>
  <c r="K54" i="16" s="1"/>
  <c r="K54" i="17" s="1"/>
  <c r="K54" i="18" s="1"/>
  <c r="K54" i="19" s="1"/>
  <c r="E52" i="14"/>
  <c r="K50" i="15"/>
  <c r="K50" i="16" s="1"/>
  <c r="K50" i="17" s="1"/>
  <c r="K50" i="18" s="1"/>
  <c r="K50" i="19" s="1"/>
  <c r="E48" i="14"/>
  <c r="K46" i="15"/>
  <c r="K46" i="16" s="1"/>
  <c r="K46" i="17" s="1"/>
  <c r="K46" i="18" s="1"/>
  <c r="K46" i="19" s="1"/>
  <c r="E44" i="14"/>
  <c r="K42" i="15"/>
  <c r="K42" i="16" s="1"/>
  <c r="K42" i="17" s="1"/>
  <c r="K42" i="18" s="1"/>
  <c r="K42" i="19" s="1"/>
  <c r="E39" i="14"/>
  <c r="K37" i="15"/>
  <c r="K37" i="16" s="1"/>
  <c r="K37" i="17" s="1"/>
  <c r="K37" i="18" s="1"/>
  <c r="K37" i="19" s="1"/>
  <c r="E34" i="14"/>
  <c r="K32" i="15"/>
  <c r="K32" i="16" s="1"/>
  <c r="K32" i="17" s="1"/>
  <c r="K32" i="18" s="1"/>
  <c r="K32" i="19" s="1"/>
  <c r="E63" i="14"/>
  <c r="E91" i="14"/>
  <c r="E84" i="14"/>
  <c r="E94" i="14"/>
  <c r="K92" i="22" l="1"/>
  <c r="K92" i="23" s="1"/>
  <c r="K92" i="24" s="1"/>
  <c r="K92" i="25" s="1"/>
  <c r="K92" i="26" s="1"/>
  <c r="K170" i="22"/>
  <c r="K170" i="23" s="1"/>
  <c r="K170" i="24" s="1"/>
  <c r="K170" i="25" s="1"/>
  <c r="K170" i="26" s="1"/>
  <c r="K137" i="22"/>
  <c r="K137" i="23" s="1"/>
  <c r="K137" i="24" s="1"/>
  <c r="K137" i="25" s="1"/>
  <c r="K137" i="26" s="1"/>
  <c r="K43" i="22"/>
  <c r="K43" i="23" s="1"/>
  <c r="K43" i="24" s="1"/>
  <c r="K43" i="25" s="1"/>
  <c r="K43" i="26" s="1"/>
  <c r="K61" i="22"/>
  <c r="K61" i="23" s="1"/>
  <c r="K61" i="24" s="1"/>
  <c r="K61" i="25" s="1"/>
  <c r="K61" i="26" s="1"/>
  <c r="K82" i="22"/>
  <c r="K82" i="23" s="1"/>
  <c r="K82" i="24" s="1"/>
  <c r="K82" i="25" s="1"/>
  <c r="K82" i="26" s="1"/>
  <c r="K89" i="22"/>
  <c r="K89" i="23" s="1"/>
  <c r="K89" i="24" s="1"/>
  <c r="K89" i="25" s="1"/>
  <c r="K89" i="26" s="1"/>
  <c r="K93" i="20"/>
  <c r="K93" i="21" s="1"/>
  <c r="K32" i="20"/>
  <c r="K32" i="21" s="1"/>
  <c r="K42" i="20"/>
  <c r="K42" i="21" s="1"/>
  <c r="K50" i="20"/>
  <c r="K50" i="21" s="1"/>
  <c r="K58" i="20"/>
  <c r="K58" i="21" s="1"/>
  <c r="K74" i="20"/>
  <c r="K74" i="21" s="1"/>
  <c r="K91" i="20"/>
  <c r="K91" i="21" s="1"/>
  <c r="K99" i="20"/>
  <c r="K99" i="21" s="1"/>
  <c r="K107" i="20"/>
  <c r="K107" i="21" s="1"/>
  <c r="K115" i="20"/>
  <c r="K115" i="21" s="1"/>
  <c r="K122" i="20"/>
  <c r="K122" i="21" s="1"/>
  <c r="K130" i="20"/>
  <c r="K130" i="21" s="1"/>
  <c r="K139" i="20"/>
  <c r="K139" i="21" s="1"/>
  <c r="K147" i="20"/>
  <c r="K147" i="21" s="1"/>
  <c r="K155" i="20"/>
  <c r="K155" i="21" s="1"/>
  <c r="K163" i="20"/>
  <c r="K163" i="21" s="1"/>
  <c r="K172" i="20"/>
  <c r="K172" i="21" s="1"/>
  <c r="K180" i="20"/>
  <c r="K180" i="21" s="1"/>
  <c r="K188" i="20"/>
  <c r="K188" i="21" s="1"/>
  <c r="K196" i="20"/>
  <c r="K196" i="21" s="1"/>
  <c r="K204" i="20"/>
  <c r="K204" i="21" s="1"/>
  <c r="K212" i="20"/>
  <c r="K212" i="21" s="1"/>
  <c r="K220" i="20"/>
  <c r="K220" i="21" s="1"/>
  <c r="K228" i="20"/>
  <c r="K228" i="21" s="1"/>
  <c r="K236" i="20"/>
  <c r="K236" i="21" s="1"/>
  <c r="K244" i="20"/>
  <c r="K244" i="21" s="1"/>
  <c r="K252" i="20"/>
  <c r="K252" i="21" s="1"/>
  <c r="K260" i="20"/>
  <c r="K260" i="21" s="1"/>
  <c r="K267" i="20"/>
  <c r="K267" i="21" s="1"/>
  <c r="K275" i="20"/>
  <c r="K275" i="21" s="1"/>
  <c r="K283" i="20"/>
  <c r="K283" i="21" s="1"/>
  <c r="K291" i="20"/>
  <c r="K291" i="21" s="1"/>
  <c r="K299" i="20"/>
  <c r="K299" i="21" s="1"/>
  <c r="K307" i="20"/>
  <c r="K307" i="21" s="1"/>
  <c r="K315" i="20"/>
  <c r="K315" i="21" s="1"/>
  <c r="K323" i="20"/>
  <c r="K323" i="21" s="1"/>
  <c r="K331" i="20"/>
  <c r="K331" i="21" s="1"/>
  <c r="K339" i="20"/>
  <c r="K339" i="21" s="1"/>
  <c r="K261" i="20"/>
  <c r="K261" i="21" s="1"/>
  <c r="K280" i="20"/>
  <c r="K280" i="21" s="1"/>
  <c r="K300" i="20"/>
  <c r="K300" i="21" s="1"/>
  <c r="K324" i="20"/>
  <c r="K324" i="21" s="1"/>
  <c r="K34" i="20"/>
  <c r="K34" i="21" s="1"/>
  <c r="K105" i="20"/>
  <c r="K105" i="21" s="1"/>
  <c r="K132" i="20"/>
  <c r="K132" i="21" s="1"/>
  <c r="K153" i="20"/>
  <c r="K153" i="21" s="1"/>
  <c r="K218" i="20"/>
  <c r="K218" i="21" s="1"/>
  <c r="K234" i="20"/>
  <c r="K234" i="21" s="1"/>
  <c r="K250" i="20"/>
  <c r="K250" i="21" s="1"/>
  <c r="K273" i="20"/>
  <c r="K273" i="21" s="1"/>
  <c r="K285" i="20"/>
  <c r="K285" i="21" s="1"/>
  <c r="K309" i="20"/>
  <c r="K309" i="21" s="1"/>
  <c r="K337" i="20"/>
  <c r="K337" i="21" s="1"/>
  <c r="K33" i="20"/>
  <c r="K33" i="21" s="1"/>
  <c r="K51" i="20"/>
  <c r="K51" i="21" s="1"/>
  <c r="K59" i="20"/>
  <c r="K59" i="21" s="1"/>
  <c r="K68" i="20"/>
  <c r="K68" i="21" s="1"/>
  <c r="K81" i="20"/>
  <c r="K81" i="21" s="1"/>
  <c r="K100" i="20"/>
  <c r="K100" i="21" s="1"/>
  <c r="K108" i="20"/>
  <c r="K108" i="21" s="1"/>
  <c r="K116" i="20"/>
  <c r="K116" i="21" s="1"/>
  <c r="K123" i="20"/>
  <c r="K123" i="21" s="1"/>
  <c r="K131" i="20"/>
  <c r="K131" i="21" s="1"/>
  <c r="K140" i="20"/>
  <c r="K140" i="21" s="1"/>
  <c r="K148" i="20"/>
  <c r="K148" i="21" s="1"/>
  <c r="K156" i="20"/>
  <c r="K156" i="21" s="1"/>
  <c r="K164" i="20"/>
  <c r="K164" i="21" s="1"/>
  <c r="K173" i="20"/>
  <c r="K173" i="21" s="1"/>
  <c r="K181" i="20"/>
  <c r="K181" i="21" s="1"/>
  <c r="K189" i="20"/>
  <c r="K189" i="21" s="1"/>
  <c r="K197" i="20"/>
  <c r="K197" i="21" s="1"/>
  <c r="K205" i="20"/>
  <c r="K205" i="21" s="1"/>
  <c r="K213" i="20"/>
  <c r="K213" i="21" s="1"/>
  <c r="K221" i="20"/>
  <c r="K221" i="21" s="1"/>
  <c r="K229" i="20"/>
  <c r="K229" i="21" s="1"/>
  <c r="K237" i="20"/>
  <c r="K237" i="21" s="1"/>
  <c r="K253" i="20"/>
  <c r="K253" i="21" s="1"/>
  <c r="K276" i="20"/>
  <c r="K276" i="21" s="1"/>
  <c r="K308" i="20"/>
  <c r="K308" i="21" s="1"/>
  <c r="K340" i="20"/>
  <c r="K340" i="21" s="1"/>
  <c r="K56" i="20"/>
  <c r="K56" i="21" s="1"/>
  <c r="K109" i="20"/>
  <c r="K109" i="21" s="1"/>
  <c r="K293" i="20"/>
  <c r="K293" i="21" s="1"/>
  <c r="K317" i="20"/>
  <c r="K317" i="21" s="1"/>
  <c r="K31" i="20"/>
  <c r="K31" i="21" s="1"/>
  <c r="K40" i="20"/>
  <c r="K40" i="21" s="1"/>
  <c r="K49" i="20"/>
  <c r="K49" i="21" s="1"/>
  <c r="K57" i="20"/>
  <c r="K57" i="21" s="1"/>
  <c r="K67" i="20"/>
  <c r="K67" i="21" s="1"/>
  <c r="K79" i="20"/>
  <c r="K79" i="21" s="1"/>
  <c r="K90" i="20"/>
  <c r="K90" i="21" s="1"/>
  <c r="K98" i="20"/>
  <c r="K98" i="21" s="1"/>
  <c r="K106" i="20"/>
  <c r="K106" i="21" s="1"/>
  <c r="K121" i="20"/>
  <c r="K121" i="21" s="1"/>
  <c r="K129" i="20"/>
  <c r="K129" i="21" s="1"/>
  <c r="K138" i="20"/>
  <c r="K138" i="21" s="1"/>
  <c r="K146" i="20"/>
  <c r="K146" i="21" s="1"/>
  <c r="K154" i="20"/>
  <c r="K154" i="21" s="1"/>
  <c r="K162" i="20"/>
  <c r="K162" i="21" s="1"/>
  <c r="K171" i="20"/>
  <c r="K171" i="21" s="1"/>
  <c r="K179" i="20"/>
  <c r="K179" i="21" s="1"/>
  <c r="K187" i="20"/>
  <c r="K187" i="21" s="1"/>
  <c r="K195" i="20"/>
  <c r="K195" i="21" s="1"/>
  <c r="K203" i="20"/>
  <c r="K203" i="21" s="1"/>
  <c r="K211" i="20"/>
  <c r="K211" i="21" s="1"/>
  <c r="K219" i="20"/>
  <c r="K219" i="21" s="1"/>
  <c r="K227" i="20"/>
  <c r="K227" i="21" s="1"/>
  <c r="K235" i="20"/>
  <c r="K235" i="21" s="1"/>
  <c r="K243" i="20"/>
  <c r="K243" i="21" s="1"/>
  <c r="K251" i="20"/>
  <c r="K251" i="21" s="1"/>
  <c r="K259" i="20"/>
  <c r="K259" i="21" s="1"/>
  <c r="K266" i="20"/>
  <c r="K266" i="21" s="1"/>
  <c r="K274" i="20"/>
  <c r="K274" i="21" s="1"/>
  <c r="K282" i="20"/>
  <c r="K282" i="21" s="1"/>
  <c r="K290" i="20"/>
  <c r="K290" i="21" s="1"/>
  <c r="K298" i="20"/>
  <c r="K298" i="21" s="1"/>
  <c r="K306" i="20"/>
  <c r="K306" i="21" s="1"/>
  <c r="K314" i="20"/>
  <c r="K314" i="21" s="1"/>
  <c r="K322" i="20"/>
  <c r="K322" i="21" s="1"/>
  <c r="K330" i="20"/>
  <c r="K330" i="21" s="1"/>
  <c r="K338" i="20"/>
  <c r="K338" i="21" s="1"/>
  <c r="K257" i="20"/>
  <c r="K257" i="21" s="1"/>
  <c r="K284" i="20"/>
  <c r="K284" i="21" s="1"/>
  <c r="K304" i="20"/>
  <c r="K304" i="21" s="1"/>
  <c r="K320" i="20"/>
  <c r="K320" i="21" s="1"/>
  <c r="K29" i="20"/>
  <c r="K29" i="21" s="1"/>
  <c r="K52" i="20"/>
  <c r="K52" i="21" s="1"/>
  <c r="K77" i="20"/>
  <c r="K77" i="21" s="1"/>
  <c r="K101" i="20"/>
  <c r="K101" i="21" s="1"/>
  <c r="K128" i="20"/>
  <c r="K128" i="21" s="1"/>
  <c r="K149" i="20"/>
  <c r="K149" i="21" s="1"/>
  <c r="K165" i="20"/>
  <c r="K165" i="21" s="1"/>
  <c r="K178" i="20"/>
  <c r="K178" i="21" s="1"/>
  <c r="K186" i="20"/>
  <c r="K186" i="21" s="1"/>
  <c r="K194" i="20"/>
  <c r="K194" i="21" s="1"/>
  <c r="K202" i="20"/>
  <c r="K202" i="21" s="1"/>
  <c r="K214" i="20"/>
  <c r="K214" i="21" s="1"/>
  <c r="K230" i="20"/>
  <c r="K230" i="21" s="1"/>
  <c r="K246" i="20"/>
  <c r="K246" i="21" s="1"/>
  <c r="K269" i="20"/>
  <c r="K269" i="21" s="1"/>
  <c r="K289" i="20"/>
  <c r="K289" i="21" s="1"/>
  <c r="K313" i="20"/>
  <c r="K313" i="21" s="1"/>
  <c r="K333" i="20"/>
  <c r="K333" i="21" s="1"/>
  <c r="K37" i="20"/>
  <c r="K37" i="21" s="1"/>
  <c r="K46" i="20"/>
  <c r="K46" i="21" s="1"/>
  <c r="K54" i="20"/>
  <c r="K54" i="21" s="1"/>
  <c r="K63" i="20"/>
  <c r="K63" i="21" s="1"/>
  <c r="K80" i="20"/>
  <c r="K80" i="21" s="1"/>
  <c r="K95" i="20"/>
  <c r="K95" i="21" s="1"/>
  <c r="K103" i="20"/>
  <c r="K103" i="21" s="1"/>
  <c r="K111" i="20"/>
  <c r="K111" i="21" s="1"/>
  <c r="K118" i="20"/>
  <c r="K118" i="21" s="1"/>
  <c r="K126" i="20"/>
  <c r="K126" i="21" s="1"/>
  <c r="K134" i="20"/>
  <c r="K134" i="21" s="1"/>
  <c r="K143" i="20"/>
  <c r="K143" i="21" s="1"/>
  <c r="K151" i="20"/>
  <c r="K151" i="21" s="1"/>
  <c r="K159" i="20"/>
  <c r="K159" i="21" s="1"/>
  <c r="K167" i="20"/>
  <c r="K167" i="21" s="1"/>
  <c r="K176" i="20"/>
  <c r="K176" i="21" s="1"/>
  <c r="K184" i="20"/>
  <c r="K184" i="21" s="1"/>
  <c r="K192" i="20"/>
  <c r="K192" i="21" s="1"/>
  <c r="K200" i="20"/>
  <c r="K200" i="21" s="1"/>
  <c r="K208" i="20"/>
  <c r="K208" i="21" s="1"/>
  <c r="K216" i="20"/>
  <c r="K216" i="21" s="1"/>
  <c r="K224" i="20"/>
  <c r="K224" i="21" s="1"/>
  <c r="K232" i="20"/>
  <c r="K232" i="21" s="1"/>
  <c r="K240" i="20"/>
  <c r="K240" i="21" s="1"/>
  <c r="K248" i="20"/>
  <c r="K248" i="21" s="1"/>
  <c r="K256" i="20"/>
  <c r="K256" i="21" s="1"/>
  <c r="K264" i="20"/>
  <c r="K264" i="21" s="1"/>
  <c r="K271" i="20"/>
  <c r="K271" i="21" s="1"/>
  <c r="K279" i="20"/>
  <c r="K279" i="21" s="1"/>
  <c r="K287" i="20"/>
  <c r="K287" i="21" s="1"/>
  <c r="K295" i="20"/>
  <c r="K295" i="21" s="1"/>
  <c r="K303" i="20"/>
  <c r="K303" i="21" s="1"/>
  <c r="K311" i="20"/>
  <c r="K311" i="21" s="1"/>
  <c r="K319" i="20"/>
  <c r="K319" i="21" s="1"/>
  <c r="K327" i="20"/>
  <c r="K327" i="21" s="1"/>
  <c r="K335" i="20"/>
  <c r="K335" i="21" s="1"/>
  <c r="K249" i="20"/>
  <c r="K249" i="21" s="1"/>
  <c r="K272" i="20"/>
  <c r="K272" i="21" s="1"/>
  <c r="K288" i="20"/>
  <c r="K288" i="21" s="1"/>
  <c r="K316" i="20"/>
  <c r="K316" i="21" s="1"/>
  <c r="K336" i="20"/>
  <c r="K336" i="21" s="1"/>
  <c r="K48" i="20"/>
  <c r="K48" i="21" s="1"/>
  <c r="K120" i="20"/>
  <c r="K120" i="21" s="1"/>
  <c r="K145" i="20"/>
  <c r="K145" i="21" s="1"/>
  <c r="K161" i="20"/>
  <c r="K161" i="21" s="1"/>
  <c r="K210" i="20"/>
  <c r="K210" i="21" s="1"/>
  <c r="K226" i="20"/>
  <c r="K226" i="21" s="1"/>
  <c r="K242" i="20"/>
  <c r="K242" i="21" s="1"/>
  <c r="K254" i="20"/>
  <c r="K254" i="21" s="1"/>
  <c r="K277" i="20"/>
  <c r="K277" i="21" s="1"/>
  <c r="K297" i="20"/>
  <c r="K297" i="21" s="1"/>
  <c r="K321" i="20"/>
  <c r="K321" i="21" s="1"/>
  <c r="K28" i="20"/>
  <c r="K28" i="21" s="1"/>
  <c r="K38" i="20"/>
  <c r="K38" i="21" s="1"/>
  <c r="K47" i="20"/>
  <c r="K47" i="21" s="1"/>
  <c r="K55" i="20"/>
  <c r="K55" i="21" s="1"/>
  <c r="K64" i="20"/>
  <c r="K64" i="21" s="1"/>
  <c r="K75" i="20"/>
  <c r="K75" i="21" s="1"/>
  <c r="K87" i="20"/>
  <c r="K87" i="21" s="1"/>
  <c r="K96" i="20"/>
  <c r="K96" i="21" s="1"/>
  <c r="K104" i="20"/>
  <c r="K104" i="21" s="1"/>
  <c r="K112" i="20"/>
  <c r="K112" i="21" s="1"/>
  <c r="K119" i="20"/>
  <c r="K119" i="21" s="1"/>
  <c r="K127" i="20"/>
  <c r="K127" i="21" s="1"/>
  <c r="K136" i="20"/>
  <c r="K136" i="21" s="1"/>
  <c r="K144" i="20"/>
  <c r="K144" i="21" s="1"/>
  <c r="K152" i="20"/>
  <c r="K152" i="21" s="1"/>
  <c r="K160" i="20"/>
  <c r="K160" i="21" s="1"/>
  <c r="K168" i="20"/>
  <c r="K168" i="21" s="1"/>
  <c r="K177" i="20"/>
  <c r="K177" i="21" s="1"/>
  <c r="K185" i="20"/>
  <c r="K185" i="21" s="1"/>
  <c r="K193" i="20"/>
  <c r="K193" i="21" s="1"/>
  <c r="K201" i="20"/>
  <c r="K201" i="21" s="1"/>
  <c r="K209" i="20"/>
  <c r="K209" i="21" s="1"/>
  <c r="K217" i="20"/>
  <c r="K217" i="21" s="1"/>
  <c r="K225" i="20"/>
  <c r="K225" i="21" s="1"/>
  <c r="K233" i="20"/>
  <c r="K233" i="21" s="1"/>
  <c r="K245" i="20"/>
  <c r="K245" i="21" s="1"/>
  <c r="K265" i="20"/>
  <c r="K265" i="21" s="1"/>
  <c r="K292" i="20"/>
  <c r="K292" i="21" s="1"/>
  <c r="K328" i="20"/>
  <c r="K328" i="21" s="1"/>
  <c r="K44" i="20"/>
  <c r="K44" i="21" s="1"/>
  <c r="K69" i="20"/>
  <c r="K69" i="21" s="1"/>
  <c r="K97" i="20"/>
  <c r="K97" i="21" s="1"/>
  <c r="K124" i="20"/>
  <c r="K124" i="21" s="1"/>
  <c r="K262" i="20"/>
  <c r="K262" i="21" s="1"/>
  <c r="K305" i="20"/>
  <c r="K305" i="21" s="1"/>
  <c r="K329" i="20"/>
  <c r="K329" i="21" s="1"/>
  <c r="K35" i="20"/>
  <c r="K35" i="21" s="1"/>
  <c r="K45" i="20"/>
  <c r="K45" i="21" s="1"/>
  <c r="K53" i="20"/>
  <c r="K53" i="21" s="1"/>
  <c r="K62" i="20"/>
  <c r="K62" i="21" s="1"/>
  <c r="K73" i="20"/>
  <c r="K73" i="21" s="1"/>
  <c r="K83" i="20"/>
  <c r="K83" i="21" s="1"/>
  <c r="K94" i="20"/>
  <c r="K94" i="21" s="1"/>
  <c r="K102" i="20"/>
  <c r="K102" i="21" s="1"/>
  <c r="K110" i="20"/>
  <c r="K110" i="21" s="1"/>
  <c r="K117" i="20"/>
  <c r="K117" i="21" s="1"/>
  <c r="K125" i="20"/>
  <c r="K125" i="21" s="1"/>
  <c r="K133" i="20"/>
  <c r="K133" i="21" s="1"/>
  <c r="K142" i="20"/>
  <c r="K142" i="21" s="1"/>
  <c r="K150" i="20"/>
  <c r="K150" i="21" s="1"/>
  <c r="K158" i="20"/>
  <c r="K158" i="21" s="1"/>
  <c r="K166" i="20"/>
  <c r="K166" i="21" s="1"/>
  <c r="K175" i="20"/>
  <c r="K175" i="21" s="1"/>
  <c r="K183" i="20"/>
  <c r="K183" i="21" s="1"/>
  <c r="K191" i="20"/>
  <c r="K191" i="21" s="1"/>
  <c r="K199" i="20"/>
  <c r="K199" i="21" s="1"/>
  <c r="K207" i="20"/>
  <c r="K207" i="21" s="1"/>
  <c r="K215" i="20"/>
  <c r="K215" i="21" s="1"/>
  <c r="K223" i="20"/>
  <c r="K223" i="21" s="1"/>
  <c r="K231" i="20"/>
  <c r="K231" i="21" s="1"/>
  <c r="K239" i="20"/>
  <c r="K239" i="21" s="1"/>
  <c r="K247" i="20"/>
  <c r="K247" i="21" s="1"/>
  <c r="K255" i="20"/>
  <c r="K255" i="21" s="1"/>
  <c r="K263" i="20"/>
  <c r="K263" i="21" s="1"/>
  <c r="K270" i="20"/>
  <c r="K270" i="21" s="1"/>
  <c r="K278" i="20"/>
  <c r="K278" i="21" s="1"/>
  <c r="K286" i="20"/>
  <c r="K286" i="21" s="1"/>
  <c r="K294" i="20"/>
  <c r="K294" i="21" s="1"/>
  <c r="K302" i="20"/>
  <c r="K302" i="21" s="1"/>
  <c r="K310" i="20"/>
  <c r="K310" i="21" s="1"/>
  <c r="K318" i="20"/>
  <c r="K318" i="21" s="1"/>
  <c r="K326" i="20"/>
  <c r="K326" i="21" s="1"/>
  <c r="K334" i="20"/>
  <c r="K334" i="21" s="1"/>
  <c r="K241" i="20"/>
  <c r="K241" i="21" s="1"/>
  <c r="K268" i="20"/>
  <c r="K268" i="21" s="1"/>
  <c r="K296" i="20"/>
  <c r="K296" i="21" s="1"/>
  <c r="K312" i="20"/>
  <c r="K312" i="21" s="1"/>
  <c r="K332" i="20"/>
  <c r="K332" i="21" s="1"/>
  <c r="K39" i="20"/>
  <c r="K39" i="21" s="1"/>
  <c r="K65" i="20"/>
  <c r="K65" i="21" s="1"/>
  <c r="K113" i="20"/>
  <c r="K113" i="21" s="1"/>
  <c r="K141" i="20"/>
  <c r="K141" i="21" s="1"/>
  <c r="K157" i="20"/>
  <c r="K157" i="21" s="1"/>
  <c r="K174" i="20"/>
  <c r="K174" i="21" s="1"/>
  <c r="K182" i="20"/>
  <c r="K182" i="21" s="1"/>
  <c r="K190" i="20"/>
  <c r="K190" i="21" s="1"/>
  <c r="K198" i="20"/>
  <c r="K198" i="21" s="1"/>
  <c r="K206" i="20"/>
  <c r="K206" i="21" s="1"/>
  <c r="K222" i="20"/>
  <c r="K222" i="21" s="1"/>
  <c r="K238" i="20"/>
  <c r="K238" i="21" s="1"/>
  <c r="K258" i="20"/>
  <c r="K258" i="21" s="1"/>
  <c r="K281" i="20"/>
  <c r="K281" i="21" s="1"/>
  <c r="K301" i="20"/>
  <c r="K301" i="21" s="1"/>
  <c r="K325" i="20"/>
  <c r="K325" i="21" s="1"/>
  <c r="K341" i="20"/>
  <c r="K341" i="21" s="1"/>
  <c r="C2" i="14"/>
  <c r="K222" i="22" l="1"/>
  <c r="K222" i="23" s="1"/>
  <c r="K312" i="22"/>
  <c r="K312" i="23" s="1"/>
  <c r="K239" i="22"/>
  <c r="K239" i="23" s="1"/>
  <c r="K239" i="24" s="1"/>
  <c r="K239" i="25" s="1"/>
  <c r="K239" i="26" s="1"/>
  <c r="K110" i="22"/>
  <c r="K110" i="23" s="1"/>
  <c r="K35" i="22"/>
  <c r="K35" i="23" s="1"/>
  <c r="K233" i="22"/>
  <c r="K233" i="23" s="1"/>
  <c r="K104" i="22"/>
  <c r="K104" i="23" s="1"/>
  <c r="K254" i="22"/>
  <c r="K254" i="23" s="1"/>
  <c r="K336" i="22"/>
  <c r="K336" i="23" s="1"/>
  <c r="K279" i="22"/>
  <c r="K279" i="23" s="1"/>
  <c r="K184" i="22"/>
  <c r="K184" i="23" s="1"/>
  <c r="K80" i="22"/>
  <c r="K80" i="23" s="1"/>
  <c r="K202" i="22"/>
  <c r="K202" i="23" s="1"/>
  <c r="K304" i="22"/>
  <c r="K304" i="23" s="1"/>
  <c r="K266" i="22"/>
  <c r="K266" i="23" s="1"/>
  <c r="K171" i="22"/>
  <c r="K171" i="23" s="1"/>
  <c r="K171" i="24" s="1"/>
  <c r="K171" i="25" s="1"/>
  <c r="K171" i="26" s="1"/>
  <c r="K67" i="22"/>
  <c r="K67" i="23" s="1"/>
  <c r="K67" i="24" s="1"/>
  <c r="K67" i="25" s="1"/>
  <c r="K67" i="26" s="1"/>
  <c r="K181" i="22"/>
  <c r="K181" i="23" s="1"/>
  <c r="K68" i="22"/>
  <c r="K68" i="23" s="1"/>
  <c r="K250" i="22"/>
  <c r="K250" i="23" s="1"/>
  <c r="K132" i="22"/>
  <c r="K132" i="23" s="1"/>
  <c r="K331" i="22"/>
  <c r="K331" i="23" s="1"/>
  <c r="K236" i="22"/>
  <c r="K236" i="23" s="1"/>
  <c r="K172" i="22"/>
  <c r="K172" i="23" s="1"/>
  <c r="K58" i="22"/>
  <c r="K58" i="23" s="1"/>
  <c r="K281" i="22"/>
  <c r="K281" i="23" s="1"/>
  <c r="K174" i="22"/>
  <c r="K174" i="23" s="1"/>
  <c r="K294" i="22"/>
  <c r="K294" i="23" s="1"/>
  <c r="K199" i="22"/>
  <c r="K199" i="23" s="1"/>
  <c r="K133" i="22"/>
  <c r="K133" i="23" s="1"/>
  <c r="K329" i="22"/>
  <c r="K329" i="23" s="1"/>
  <c r="K292" i="22"/>
  <c r="K292" i="23" s="1"/>
  <c r="K160" i="22"/>
  <c r="K160" i="23" s="1"/>
  <c r="K55" i="22"/>
  <c r="K55" i="23" s="1"/>
  <c r="K316" i="22"/>
  <c r="K316" i="23" s="1"/>
  <c r="K325" i="22"/>
  <c r="K325" i="23" s="1"/>
  <c r="K238" i="22"/>
  <c r="K238" i="23" s="1"/>
  <c r="K238" i="24" s="1"/>
  <c r="K238" i="25" s="1"/>
  <c r="K238" i="26" s="1"/>
  <c r="K190" i="22"/>
  <c r="K190" i="23" s="1"/>
  <c r="K141" i="22"/>
  <c r="K141" i="23" s="1"/>
  <c r="K141" i="24" s="1"/>
  <c r="K141" i="25" s="1"/>
  <c r="K141" i="26" s="1"/>
  <c r="K332" i="22"/>
  <c r="K332" i="23" s="1"/>
  <c r="K241" i="22"/>
  <c r="K241" i="23" s="1"/>
  <c r="K310" i="22"/>
  <c r="K310" i="23" s="1"/>
  <c r="K278" i="22"/>
  <c r="K278" i="23" s="1"/>
  <c r="K247" i="22"/>
  <c r="K247" i="23" s="1"/>
  <c r="K215" i="22"/>
  <c r="K215" i="23" s="1"/>
  <c r="K183" i="22"/>
  <c r="K183" i="23" s="1"/>
  <c r="K150" i="22"/>
  <c r="K150" i="23" s="1"/>
  <c r="K150" i="24" s="1"/>
  <c r="K150" i="25" s="1"/>
  <c r="K150" i="26" s="1"/>
  <c r="K117" i="22"/>
  <c r="K117" i="23" s="1"/>
  <c r="K83" i="22"/>
  <c r="K83" i="23" s="1"/>
  <c r="K83" i="24" s="1"/>
  <c r="K83" i="25" s="1"/>
  <c r="K83" i="26" s="1"/>
  <c r="K45" i="22"/>
  <c r="K45" i="23" s="1"/>
  <c r="K262" i="22"/>
  <c r="K262" i="23" s="1"/>
  <c r="K44" i="22"/>
  <c r="K44" i="23" s="1"/>
  <c r="K44" i="24" s="1"/>
  <c r="K44" i="25" s="1"/>
  <c r="K44" i="26" s="1"/>
  <c r="K245" i="22"/>
  <c r="K245" i="23" s="1"/>
  <c r="K209" i="22"/>
  <c r="K209" i="23" s="1"/>
  <c r="K177" i="22"/>
  <c r="K177" i="23" s="1"/>
  <c r="K144" i="22"/>
  <c r="K144" i="23" s="1"/>
  <c r="K112" i="22"/>
  <c r="K112" i="23" s="1"/>
  <c r="K75" i="22"/>
  <c r="K75" i="23" s="1"/>
  <c r="K38" i="22"/>
  <c r="K38" i="23" s="1"/>
  <c r="K277" i="22"/>
  <c r="K277" i="23" s="1"/>
  <c r="K210" i="22"/>
  <c r="K210" i="23" s="1"/>
  <c r="K48" i="22"/>
  <c r="K48" i="23" s="1"/>
  <c r="K272" i="22"/>
  <c r="K272" i="23" s="1"/>
  <c r="K319" i="22"/>
  <c r="K319" i="23" s="1"/>
  <c r="K287" i="22"/>
  <c r="K287" i="23" s="1"/>
  <c r="K256" i="22"/>
  <c r="K256" i="23" s="1"/>
  <c r="K224" i="22"/>
  <c r="K224" i="23" s="1"/>
  <c r="K192" i="22"/>
  <c r="K192" i="23" s="1"/>
  <c r="K159" i="22"/>
  <c r="K159" i="23" s="1"/>
  <c r="K126" i="22"/>
  <c r="K126" i="23" s="1"/>
  <c r="K126" i="24" s="1"/>
  <c r="K126" i="25" s="1"/>
  <c r="K126" i="26" s="1"/>
  <c r="K95" i="22"/>
  <c r="K95" i="23" s="1"/>
  <c r="K46" i="22"/>
  <c r="K46" i="23" s="1"/>
  <c r="K289" i="22"/>
  <c r="K289" i="23" s="1"/>
  <c r="K214" i="22"/>
  <c r="K214" i="23" s="1"/>
  <c r="K178" i="22"/>
  <c r="K178" i="23" s="1"/>
  <c r="K101" i="22"/>
  <c r="K101" i="23" s="1"/>
  <c r="K320" i="22"/>
  <c r="K320" i="23" s="1"/>
  <c r="K338" i="22"/>
  <c r="K338" i="23" s="1"/>
  <c r="K306" i="22"/>
  <c r="K306" i="23" s="1"/>
  <c r="K274" i="22"/>
  <c r="K274" i="23" s="1"/>
  <c r="K243" i="22"/>
  <c r="K243" i="23" s="1"/>
  <c r="K211" i="22"/>
  <c r="K211" i="23" s="1"/>
  <c r="K179" i="22"/>
  <c r="K179" i="23" s="1"/>
  <c r="K146" i="22"/>
  <c r="K146" i="23" s="1"/>
  <c r="K79" i="22"/>
  <c r="K79" i="23" s="1"/>
  <c r="K40" i="22"/>
  <c r="K40" i="23" s="1"/>
  <c r="K109" i="22"/>
  <c r="K109" i="23" s="1"/>
  <c r="K109" i="24" s="1"/>
  <c r="K109" i="25" s="1"/>
  <c r="K109" i="26" s="1"/>
  <c r="K276" i="22"/>
  <c r="K276" i="23" s="1"/>
  <c r="K221" i="22"/>
  <c r="K221" i="23" s="1"/>
  <c r="K189" i="22"/>
  <c r="K189" i="23" s="1"/>
  <c r="K156" i="22"/>
  <c r="K156" i="23" s="1"/>
  <c r="K123" i="22"/>
  <c r="K123" i="23" s="1"/>
  <c r="K81" i="22"/>
  <c r="K81" i="23" s="1"/>
  <c r="K81" i="24" s="1"/>
  <c r="K81" i="25" s="1"/>
  <c r="K81" i="26" s="1"/>
  <c r="K33" i="22"/>
  <c r="K33" i="23" s="1"/>
  <c r="K273" i="22"/>
  <c r="K273" i="23" s="1"/>
  <c r="K153" i="22"/>
  <c r="K153" i="23" s="1"/>
  <c r="K324" i="22"/>
  <c r="K324" i="23" s="1"/>
  <c r="K339" i="22"/>
  <c r="K339" i="23" s="1"/>
  <c r="K307" i="22"/>
  <c r="K307" i="23" s="1"/>
  <c r="K275" i="22"/>
  <c r="K275" i="23" s="1"/>
  <c r="K244" i="22"/>
  <c r="K244" i="23" s="1"/>
  <c r="K212" i="22"/>
  <c r="K212" i="23" s="1"/>
  <c r="K180" i="22"/>
  <c r="K180" i="23" s="1"/>
  <c r="K147" i="22"/>
  <c r="K147" i="23" s="1"/>
  <c r="K115" i="22"/>
  <c r="K115" i="23" s="1"/>
  <c r="K115" i="24" s="1"/>
  <c r="K115" i="25" s="1"/>
  <c r="K115" i="26" s="1"/>
  <c r="K74" i="22"/>
  <c r="K74" i="23" s="1"/>
  <c r="K32" i="22"/>
  <c r="K32" i="23" s="1"/>
  <c r="K301" i="22"/>
  <c r="K301" i="23" s="1"/>
  <c r="K113" i="22"/>
  <c r="K113" i="23" s="1"/>
  <c r="K113" i="24" s="1"/>
  <c r="K113" i="25" s="1"/>
  <c r="K113" i="26" s="1"/>
  <c r="K302" i="22"/>
  <c r="K302" i="23" s="1"/>
  <c r="K207" i="22"/>
  <c r="K207" i="23" s="1"/>
  <c r="K142" i="22"/>
  <c r="K142" i="23" s="1"/>
  <c r="K124" i="22"/>
  <c r="K124" i="23" s="1"/>
  <c r="K201" i="22"/>
  <c r="K201" i="23" s="1"/>
  <c r="K136" i="22"/>
  <c r="K136" i="23" s="1"/>
  <c r="K28" i="22"/>
  <c r="K28" i="23" s="1"/>
  <c r="K249" i="22"/>
  <c r="K249" i="23" s="1"/>
  <c r="K248" i="22"/>
  <c r="K248" i="23" s="1"/>
  <c r="K151" i="22"/>
  <c r="K151" i="23" s="1"/>
  <c r="K37" i="22"/>
  <c r="K37" i="23" s="1"/>
  <c r="K37" i="24" s="1"/>
  <c r="K37" i="25" s="1"/>
  <c r="K37" i="26" s="1"/>
  <c r="K165" i="22"/>
  <c r="K165" i="23" s="1"/>
  <c r="K330" i="22"/>
  <c r="K330" i="23" s="1"/>
  <c r="K235" i="22"/>
  <c r="K235" i="23" s="1"/>
  <c r="K106" i="22"/>
  <c r="K106" i="23" s="1"/>
  <c r="K31" i="22"/>
  <c r="K31" i="23" s="1"/>
  <c r="K31" i="24" s="1"/>
  <c r="K31" i="25" s="1"/>
  <c r="K31" i="26" s="1"/>
  <c r="K253" i="22"/>
  <c r="K253" i="23" s="1"/>
  <c r="K148" i="22"/>
  <c r="K148" i="23" s="1"/>
  <c r="K337" i="22"/>
  <c r="K337" i="23" s="1"/>
  <c r="K300" i="22"/>
  <c r="K300" i="23" s="1"/>
  <c r="K299" i="22"/>
  <c r="K299" i="23" s="1"/>
  <c r="K204" i="22"/>
  <c r="K204" i="23" s="1"/>
  <c r="K139" i="22"/>
  <c r="K139" i="23" s="1"/>
  <c r="K107" i="22"/>
  <c r="K107" i="23" s="1"/>
  <c r="K93" i="22"/>
  <c r="K93" i="23" s="1"/>
  <c r="K93" i="24" s="1"/>
  <c r="K93" i="25" s="1"/>
  <c r="K93" i="26" s="1"/>
  <c r="K65" i="22"/>
  <c r="K65" i="23" s="1"/>
  <c r="K326" i="22"/>
  <c r="K326" i="23" s="1"/>
  <c r="K231" i="22"/>
  <c r="K231" i="23" s="1"/>
  <c r="K102" i="22"/>
  <c r="K102" i="23" s="1"/>
  <c r="K97" i="22"/>
  <c r="K97" i="23" s="1"/>
  <c r="K193" i="22"/>
  <c r="K193" i="23" s="1"/>
  <c r="K127" i="22"/>
  <c r="K127" i="23" s="1"/>
  <c r="K145" i="22"/>
  <c r="K145" i="23" s="1"/>
  <c r="K317" i="22"/>
  <c r="K317" i="23" s="1"/>
  <c r="K340" i="22"/>
  <c r="K340" i="23" s="1"/>
  <c r="K237" i="22"/>
  <c r="K237" i="23" s="1"/>
  <c r="K205" i="22"/>
  <c r="K205" i="23" s="1"/>
  <c r="K205" i="24" s="1"/>
  <c r="K205" i="25" s="1"/>
  <c r="K205" i="26" s="1"/>
  <c r="K173" i="22"/>
  <c r="K173" i="23" s="1"/>
  <c r="K140" i="22"/>
  <c r="K140" i="23" s="1"/>
  <c r="K140" i="24" s="1"/>
  <c r="K140" i="25" s="1"/>
  <c r="K140" i="26" s="1"/>
  <c r="K108" i="22"/>
  <c r="K108" i="23" s="1"/>
  <c r="K59" i="22"/>
  <c r="K59" i="23" s="1"/>
  <c r="K309" i="22"/>
  <c r="K309" i="23" s="1"/>
  <c r="K234" i="22"/>
  <c r="K234" i="23" s="1"/>
  <c r="K105" i="22"/>
  <c r="K105" i="23" s="1"/>
  <c r="K280" i="22"/>
  <c r="K280" i="23" s="1"/>
  <c r="K323" i="22"/>
  <c r="K323" i="23" s="1"/>
  <c r="K291" i="22"/>
  <c r="K291" i="23" s="1"/>
  <c r="K260" i="22"/>
  <c r="K260" i="23" s="1"/>
  <c r="K228" i="22"/>
  <c r="K228" i="23" s="1"/>
  <c r="K196" i="22"/>
  <c r="K196" i="23" s="1"/>
  <c r="K163" i="22"/>
  <c r="K163" i="23" s="1"/>
  <c r="K130" i="22"/>
  <c r="K130" i="23" s="1"/>
  <c r="K99" i="22"/>
  <c r="K99" i="23" s="1"/>
  <c r="K50" i="22"/>
  <c r="K50" i="23" s="1"/>
  <c r="K182" i="22"/>
  <c r="K182" i="23" s="1"/>
  <c r="K334" i="22"/>
  <c r="K334" i="23" s="1"/>
  <c r="K270" i="22"/>
  <c r="K270" i="23" s="1"/>
  <c r="K175" i="22"/>
  <c r="K175" i="23" s="1"/>
  <c r="K73" i="22"/>
  <c r="K73" i="23" s="1"/>
  <c r="K73" i="24" s="1"/>
  <c r="K73" i="25" s="1"/>
  <c r="K73" i="26" s="1"/>
  <c r="K328" i="22"/>
  <c r="K328" i="23" s="1"/>
  <c r="K168" i="22"/>
  <c r="K168" i="23" s="1"/>
  <c r="K64" i="22"/>
  <c r="K64" i="23" s="1"/>
  <c r="K161" i="22"/>
  <c r="K161" i="23" s="1"/>
  <c r="K311" i="22"/>
  <c r="K311" i="23" s="1"/>
  <c r="K216" i="22"/>
  <c r="K216" i="23" s="1"/>
  <c r="K118" i="22"/>
  <c r="K118" i="23" s="1"/>
  <c r="K118" i="24" s="1"/>
  <c r="K118" i="25" s="1"/>
  <c r="K118" i="26" s="1"/>
  <c r="K269" i="22"/>
  <c r="K269" i="23" s="1"/>
  <c r="K77" i="22"/>
  <c r="K77" i="23" s="1"/>
  <c r="K298" i="22"/>
  <c r="K298" i="23" s="1"/>
  <c r="K203" i="22"/>
  <c r="K203" i="23" s="1"/>
  <c r="K138" i="22"/>
  <c r="K138" i="23" s="1"/>
  <c r="K56" i="22"/>
  <c r="K56" i="23" s="1"/>
  <c r="K213" i="22"/>
  <c r="K213" i="23" s="1"/>
  <c r="K116" i="22"/>
  <c r="K116" i="23" s="1"/>
  <c r="K116" i="24" s="1"/>
  <c r="K116" i="25" s="1"/>
  <c r="K116" i="26" s="1"/>
  <c r="K267" i="22"/>
  <c r="K267" i="23" s="1"/>
  <c r="K206" i="22"/>
  <c r="K206" i="23" s="1"/>
  <c r="K296" i="22"/>
  <c r="K296" i="23" s="1"/>
  <c r="K263" i="22"/>
  <c r="K263" i="23" s="1"/>
  <c r="K263" i="24" s="1"/>
  <c r="K263" i="25" s="1"/>
  <c r="K263" i="26" s="1"/>
  <c r="K166" i="22"/>
  <c r="K166" i="23" s="1"/>
  <c r="K62" i="22"/>
  <c r="K62" i="23" s="1"/>
  <c r="K225" i="22"/>
  <c r="K225" i="23" s="1"/>
  <c r="K96" i="22"/>
  <c r="K96" i="23" s="1"/>
  <c r="K321" i="22"/>
  <c r="K321" i="23" s="1"/>
  <c r="K242" i="22"/>
  <c r="K242" i="23" s="1"/>
  <c r="K335" i="22"/>
  <c r="K335" i="23" s="1"/>
  <c r="K303" i="22"/>
  <c r="K303" i="23" s="1"/>
  <c r="K271" i="22"/>
  <c r="K271" i="23" s="1"/>
  <c r="K240" i="22"/>
  <c r="K240" i="23" s="1"/>
  <c r="K208" i="22"/>
  <c r="K208" i="23" s="1"/>
  <c r="K176" i="22"/>
  <c r="K176" i="23" s="1"/>
  <c r="K143" i="22"/>
  <c r="K143" i="23" s="1"/>
  <c r="K111" i="22"/>
  <c r="K111" i="23" s="1"/>
  <c r="K63" i="22"/>
  <c r="K63" i="23" s="1"/>
  <c r="K63" i="24" s="1"/>
  <c r="K63" i="25" s="1"/>
  <c r="K63" i="26" s="1"/>
  <c r="K333" i="22"/>
  <c r="K333" i="23" s="1"/>
  <c r="K246" i="22"/>
  <c r="K246" i="23" s="1"/>
  <c r="K194" i="22"/>
  <c r="K194" i="23" s="1"/>
  <c r="K149" i="22"/>
  <c r="K149" i="23" s="1"/>
  <c r="K52" i="22"/>
  <c r="K52" i="23" s="1"/>
  <c r="K52" i="24" s="1"/>
  <c r="K52" i="25" s="1"/>
  <c r="K52" i="26" s="1"/>
  <c r="K284" i="22"/>
  <c r="K284" i="23" s="1"/>
  <c r="K322" i="22"/>
  <c r="K322" i="23" s="1"/>
  <c r="K290" i="22"/>
  <c r="K290" i="23" s="1"/>
  <c r="K259" i="22"/>
  <c r="K259" i="23" s="1"/>
  <c r="K227" i="22"/>
  <c r="K227" i="23" s="1"/>
  <c r="K195" i="22"/>
  <c r="K195" i="23" s="1"/>
  <c r="K162" i="22"/>
  <c r="K162" i="23" s="1"/>
  <c r="K129" i="22"/>
  <c r="K129" i="23" s="1"/>
  <c r="K98" i="22"/>
  <c r="K98" i="23" s="1"/>
  <c r="K57" i="22"/>
  <c r="K57" i="23" s="1"/>
  <c r="K341" i="22"/>
  <c r="K341" i="23" s="1"/>
  <c r="K258" i="22"/>
  <c r="K258" i="23" s="1"/>
  <c r="K198" i="22"/>
  <c r="K198" i="23" s="1"/>
  <c r="K157" i="22"/>
  <c r="K157" i="23" s="1"/>
  <c r="K39" i="22"/>
  <c r="K39" i="23" s="1"/>
  <c r="K39" i="24" s="1"/>
  <c r="K39" i="25" s="1"/>
  <c r="K39" i="26" s="1"/>
  <c r="K268" i="22"/>
  <c r="K268" i="23" s="1"/>
  <c r="K318" i="22"/>
  <c r="K318" i="23" s="1"/>
  <c r="K286" i="22"/>
  <c r="K286" i="23" s="1"/>
  <c r="K255" i="22"/>
  <c r="K255" i="23" s="1"/>
  <c r="K223" i="22"/>
  <c r="K223" i="23" s="1"/>
  <c r="K191" i="22"/>
  <c r="K191" i="23" s="1"/>
  <c r="K158" i="22"/>
  <c r="K158" i="23" s="1"/>
  <c r="K125" i="22"/>
  <c r="K125" i="23" s="1"/>
  <c r="K94" i="22"/>
  <c r="K94" i="23" s="1"/>
  <c r="K94" i="24" s="1"/>
  <c r="K94" i="25" s="1"/>
  <c r="K94" i="26" s="1"/>
  <c r="K53" i="22"/>
  <c r="K53" i="23" s="1"/>
  <c r="K305" i="22"/>
  <c r="K305" i="23" s="1"/>
  <c r="K69" i="22"/>
  <c r="K69" i="23" s="1"/>
  <c r="K69" i="24" s="1"/>
  <c r="K69" i="25" s="1"/>
  <c r="K69" i="26" s="1"/>
  <c r="K265" i="22"/>
  <c r="K265" i="23" s="1"/>
  <c r="K265" i="24" s="1"/>
  <c r="K265" i="25" s="1"/>
  <c r="K265" i="26" s="1"/>
  <c r="K217" i="22"/>
  <c r="K217" i="23" s="1"/>
  <c r="K185" i="22"/>
  <c r="K185" i="23" s="1"/>
  <c r="K152" i="22"/>
  <c r="K152" i="23" s="1"/>
  <c r="K119" i="22"/>
  <c r="K119" i="23" s="1"/>
  <c r="K87" i="22"/>
  <c r="K87" i="23" s="1"/>
  <c r="K47" i="22"/>
  <c r="K47" i="23" s="1"/>
  <c r="K297" i="22"/>
  <c r="K297" i="23" s="1"/>
  <c r="K226" i="22"/>
  <c r="K226" i="23" s="1"/>
  <c r="K120" i="22"/>
  <c r="K120" i="23" s="1"/>
  <c r="K288" i="22"/>
  <c r="K288" i="23" s="1"/>
  <c r="K288" i="24" s="1"/>
  <c r="K288" i="25" s="1"/>
  <c r="K288" i="26" s="1"/>
  <c r="K327" i="22"/>
  <c r="K327" i="23" s="1"/>
  <c r="K295" i="22"/>
  <c r="K295" i="23" s="1"/>
  <c r="K264" i="22"/>
  <c r="K264" i="23" s="1"/>
  <c r="K264" i="24" s="1"/>
  <c r="K264" i="25" s="1"/>
  <c r="K264" i="26" s="1"/>
  <c r="K232" i="22"/>
  <c r="K232" i="23" s="1"/>
  <c r="K200" i="22"/>
  <c r="K200" i="23" s="1"/>
  <c r="K167" i="22"/>
  <c r="K167" i="23" s="1"/>
  <c r="K167" i="24" s="1"/>
  <c r="K167" i="25" s="1"/>
  <c r="K167" i="26" s="1"/>
  <c r="K134" i="22"/>
  <c r="K134" i="23" s="1"/>
  <c r="K103" i="22"/>
  <c r="K103" i="23" s="1"/>
  <c r="K54" i="22"/>
  <c r="K54" i="23" s="1"/>
  <c r="K313" i="22"/>
  <c r="K313" i="23" s="1"/>
  <c r="K230" i="22"/>
  <c r="K230" i="23" s="1"/>
  <c r="K186" i="22"/>
  <c r="K186" i="23" s="1"/>
  <c r="K128" i="22"/>
  <c r="K128" i="23" s="1"/>
  <c r="K29" i="22"/>
  <c r="K29" i="23" s="1"/>
  <c r="K257" i="22"/>
  <c r="K257" i="23" s="1"/>
  <c r="K314" i="22"/>
  <c r="K314" i="23" s="1"/>
  <c r="K282" i="22"/>
  <c r="K282" i="23" s="1"/>
  <c r="K251" i="22"/>
  <c r="K251" i="23" s="1"/>
  <c r="K219" i="22"/>
  <c r="K219" i="23" s="1"/>
  <c r="K187" i="22"/>
  <c r="K187" i="23" s="1"/>
  <c r="K154" i="22"/>
  <c r="K154" i="23" s="1"/>
  <c r="K154" i="24" s="1"/>
  <c r="K154" i="25" s="1"/>
  <c r="K154" i="26" s="1"/>
  <c r="K121" i="22"/>
  <c r="K121" i="23" s="1"/>
  <c r="K90" i="22"/>
  <c r="K90" i="23" s="1"/>
  <c r="K49" i="22"/>
  <c r="K49" i="23" s="1"/>
  <c r="K293" i="22"/>
  <c r="K293" i="23" s="1"/>
  <c r="K308" i="22"/>
  <c r="K308" i="23" s="1"/>
  <c r="K229" i="22"/>
  <c r="K229" i="23" s="1"/>
  <c r="K197" i="22"/>
  <c r="K197" i="23" s="1"/>
  <c r="K164" i="22"/>
  <c r="K164" i="23" s="1"/>
  <c r="K131" i="22"/>
  <c r="K131" i="23" s="1"/>
  <c r="K100" i="22"/>
  <c r="K100" i="23" s="1"/>
  <c r="K100" i="24" s="1"/>
  <c r="K100" i="25" s="1"/>
  <c r="K100" i="26" s="1"/>
  <c r="K51" i="22"/>
  <c r="K51" i="23" s="1"/>
  <c r="K51" i="24" s="1"/>
  <c r="K51" i="25" s="1"/>
  <c r="K51" i="26" s="1"/>
  <c r="K285" i="22"/>
  <c r="K285" i="23" s="1"/>
  <c r="K218" i="22"/>
  <c r="K218" i="23" s="1"/>
  <c r="K34" i="22"/>
  <c r="K34" i="23" s="1"/>
  <c r="K261" i="22"/>
  <c r="K261" i="23" s="1"/>
  <c r="K315" i="22"/>
  <c r="K315" i="23" s="1"/>
  <c r="K283" i="22"/>
  <c r="K283" i="23" s="1"/>
  <c r="K252" i="22"/>
  <c r="K252" i="23" s="1"/>
  <c r="K220" i="22"/>
  <c r="K220" i="23" s="1"/>
  <c r="K188" i="22"/>
  <c r="K188" i="23" s="1"/>
  <c r="K155" i="22"/>
  <c r="K155" i="23" s="1"/>
  <c r="K122" i="22"/>
  <c r="K122" i="23" s="1"/>
  <c r="K91" i="22"/>
  <c r="K91" i="23" s="1"/>
  <c r="K42" i="22"/>
  <c r="K42" i="23" s="1"/>
  <c r="E11" i="15"/>
  <c r="G11" i="15" s="1"/>
  <c r="G13" i="14" s="1"/>
  <c r="E13" i="14" s="1"/>
  <c r="E13" i="15"/>
  <c r="G13" i="15" s="1"/>
  <c r="G15" i="14" s="1"/>
  <c r="E15" i="14" s="1"/>
  <c r="E23" i="15"/>
  <c r="G23" i="15" s="1"/>
  <c r="G25" i="14" s="1"/>
  <c r="E25" i="14" s="1"/>
  <c r="E25" i="15"/>
  <c r="G25" i="15" s="1"/>
  <c r="G27" i="14" s="1"/>
  <c r="E26" i="15"/>
  <c r="G26" i="15" s="1"/>
  <c r="G28" i="14" s="1"/>
  <c r="E28" i="14" s="1"/>
  <c r="K90" i="24" l="1"/>
  <c r="K90" i="25"/>
  <c r="K90" i="26" s="1"/>
  <c r="K219" i="24"/>
  <c r="K219" i="25"/>
  <c r="K219" i="26" s="1"/>
  <c r="K230" i="24"/>
  <c r="K230" i="25"/>
  <c r="K230" i="26" s="1"/>
  <c r="K134" i="24"/>
  <c r="K134" i="25"/>
  <c r="K134" i="26" s="1"/>
  <c r="K120" i="24"/>
  <c r="K120" i="25"/>
  <c r="K120" i="26" s="1"/>
  <c r="K87" i="24"/>
  <c r="K87" i="25"/>
  <c r="K87" i="26" s="1"/>
  <c r="K53" i="24"/>
  <c r="K53" i="25"/>
  <c r="K53" i="26" s="1"/>
  <c r="K318" i="24"/>
  <c r="K318" i="25"/>
  <c r="K318" i="26" s="1"/>
  <c r="K98" i="24"/>
  <c r="K98" i="25"/>
  <c r="K98" i="26" s="1"/>
  <c r="K284" i="24"/>
  <c r="K284" i="25"/>
  <c r="K284" i="26" s="1"/>
  <c r="K143" i="24"/>
  <c r="K143" i="25"/>
  <c r="K143" i="26" s="1"/>
  <c r="K321" i="24"/>
  <c r="K321" i="25"/>
  <c r="K321" i="26" s="1"/>
  <c r="K267" i="24"/>
  <c r="K267" i="25"/>
  <c r="K267" i="26" s="1"/>
  <c r="K163" i="24"/>
  <c r="K163" i="25"/>
  <c r="K163" i="26" s="1"/>
  <c r="K193" i="24"/>
  <c r="K193" i="25"/>
  <c r="K193" i="26" s="1"/>
  <c r="K139" i="24"/>
  <c r="K139" i="25"/>
  <c r="K139" i="26" s="1"/>
  <c r="K337" i="24"/>
  <c r="K337" i="25"/>
  <c r="K337" i="26" s="1"/>
  <c r="K106" i="24"/>
  <c r="K106" i="25"/>
  <c r="K106" i="26" s="1"/>
  <c r="K28" i="24"/>
  <c r="K28" i="25"/>
  <c r="K28" i="26" s="1"/>
  <c r="K301" i="24"/>
  <c r="K301" i="25"/>
  <c r="K301" i="26" s="1"/>
  <c r="K275" i="24"/>
  <c r="K275" i="25"/>
  <c r="K275" i="26" s="1"/>
  <c r="K276" i="24"/>
  <c r="K276" i="25"/>
  <c r="K276" i="26" s="1"/>
  <c r="K274" i="24"/>
  <c r="K274" i="25"/>
  <c r="K274" i="26" s="1"/>
  <c r="K101" i="24"/>
  <c r="K101" i="25"/>
  <c r="K101" i="26" s="1"/>
  <c r="K192" i="24"/>
  <c r="K192" i="25"/>
  <c r="K192" i="26" s="1"/>
  <c r="K247" i="24"/>
  <c r="K247" i="25"/>
  <c r="K247" i="26" s="1"/>
  <c r="K325" i="24"/>
  <c r="K325" i="25"/>
  <c r="K325" i="26" s="1"/>
  <c r="K294" i="24"/>
  <c r="K294" i="25"/>
  <c r="K294" i="26" s="1"/>
  <c r="K172" i="24"/>
  <c r="K172" i="25"/>
  <c r="K172" i="26" s="1"/>
  <c r="K250" i="24"/>
  <c r="K250" i="25"/>
  <c r="K250" i="26" s="1"/>
  <c r="K80" i="24"/>
  <c r="K80" i="25"/>
  <c r="K80" i="26" s="1"/>
  <c r="K254" i="24"/>
  <c r="K254" i="25"/>
  <c r="K254" i="26" s="1"/>
  <c r="K155" i="24"/>
  <c r="K155" i="25"/>
  <c r="K155" i="26" s="1"/>
  <c r="K218" i="24"/>
  <c r="K218" i="25"/>
  <c r="K218" i="26" s="1"/>
  <c r="K308" i="24"/>
  <c r="K308" i="25"/>
  <c r="K308" i="26" s="1"/>
  <c r="K251" i="24"/>
  <c r="K251" i="25"/>
  <c r="K251" i="26" s="1"/>
  <c r="K226" i="24"/>
  <c r="K226" i="25"/>
  <c r="K226" i="26" s="1"/>
  <c r="K223" i="24"/>
  <c r="K223" i="25"/>
  <c r="K223" i="26" s="1"/>
  <c r="K258" i="24"/>
  <c r="K258" i="25"/>
  <c r="K258" i="26" s="1"/>
  <c r="K129" i="24"/>
  <c r="K129" i="25"/>
  <c r="K129" i="26" s="1"/>
  <c r="K259" i="24"/>
  <c r="K259" i="25"/>
  <c r="K259" i="26" s="1"/>
  <c r="K333" i="24"/>
  <c r="K333" i="25"/>
  <c r="K333" i="26" s="1"/>
  <c r="K303" i="24"/>
  <c r="K303" i="25"/>
  <c r="K303" i="26" s="1"/>
  <c r="K96" i="24"/>
  <c r="K96" i="25"/>
  <c r="K96" i="26" s="1"/>
  <c r="K203" i="24"/>
  <c r="K203" i="25"/>
  <c r="K203" i="26" s="1"/>
  <c r="K64" i="24"/>
  <c r="K64" i="25"/>
  <c r="K64" i="26" s="1"/>
  <c r="K50" i="24"/>
  <c r="K50" i="25"/>
  <c r="K50" i="26" s="1"/>
  <c r="K323" i="24"/>
  <c r="K323" i="25"/>
  <c r="K323" i="26" s="1"/>
  <c r="K173" i="24"/>
  <c r="K173" i="25"/>
  <c r="K173" i="26" s="1"/>
  <c r="K97" i="24"/>
  <c r="K97" i="25"/>
  <c r="K97" i="26" s="1"/>
  <c r="K204" i="24"/>
  <c r="K204" i="25"/>
  <c r="K204" i="26" s="1"/>
  <c r="K235" i="24"/>
  <c r="K235" i="25"/>
  <c r="K235" i="26" s="1"/>
  <c r="K136" i="24"/>
  <c r="K136" i="25"/>
  <c r="K136" i="26" s="1"/>
  <c r="K32" i="24"/>
  <c r="K32" i="25"/>
  <c r="K32" i="26" s="1"/>
  <c r="K307" i="24"/>
  <c r="K307" i="25"/>
  <c r="K307" i="26" s="1"/>
  <c r="K273" i="24"/>
  <c r="K273" i="25"/>
  <c r="K273" i="26" s="1"/>
  <c r="K156" i="24"/>
  <c r="K156" i="25"/>
  <c r="K156" i="26" s="1"/>
  <c r="K179" i="24"/>
  <c r="K179" i="25"/>
  <c r="K179" i="26" s="1"/>
  <c r="K178" i="24"/>
  <c r="K178" i="25"/>
  <c r="K178" i="26" s="1"/>
  <c r="K224" i="24"/>
  <c r="K224" i="25"/>
  <c r="K224" i="26" s="1"/>
  <c r="K38" i="24"/>
  <c r="K38" i="25"/>
  <c r="K38" i="26" s="1"/>
  <c r="K278" i="24"/>
  <c r="K278" i="25"/>
  <c r="K278" i="26" s="1"/>
  <c r="K316" i="24"/>
  <c r="K316" i="25"/>
  <c r="K316" i="26" s="1"/>
  <c r="K174" i="24"/>
  <c r="K174" i="25"/>
  <c r="K174" i="26" s="1"/>
  <c r="K236" i="24"/>
  <c r="K236" i="25"/>
  <c r="K236" i="26" s="1"/>
  <c r="K68" i="24"/>
  <c r="K68" i="25"/>
  <c r="K68" i="26" s="1"/>
  <c r="K266" i="24"/>
  <c r="K266" i="25"/>
  <c r="K266" i="26" s="1"/>
  <c r="K104" i="24"/>
  <c r="K104" i="25"/>
  <c r="K104" i="26" s="1"/>
  <c r="K42" i="24"/>
  <c r="K42" i="25"/>
  <c r="K42" i="26" s="1"/>
  <c r="K188" i="24"/>
  <c r="K188" i="25"/>
  <c r="K188" i="26" s="1"/>
  <c r="K315" i="24"/>
  <c r="K315" i="25"/>
  <c r="K315" i="26" s="1"/>
  <c r="K285" i="24"/>
  <c r="K285" i="25"/>
  <c r="K285" i="26" s="1"/>
  <c r="K164" i="24"/>
  <c r="K164" i="25"/>
  <c r="K164" i="26" s="1"/>
  <c r="K293" i="24"/>
  <c r="K293" i="25"/>
  <c r="K293" i="26" s="1"/>
  <c r="K282" i="24"/>
  <c r="K282" i="25"/>
  <c r="K282" i="26" s="1"/>
  <c r="K128" i="24"/>
  <c r="K128" i="25"/>
  <c r="K128" i="26" s="1"/>
  <c r="K54" i="24"/>
  <c r="K54" i="25"/>
  <c r="K54" i="26" s="1"/>
  <c r="K200" i="24"/>
  <c r="K200" i="25"/>
  <c r="K200" i="26" s="1"/>
  <c r="K327" i="24"/>
  <c r="K327" i="25"/>
  <c r="K327" i="26" s="1"/>
  <c r="K297" i="24"/>
  <c r="K297" i="25"/>
  <c r="K297" i="26" s="1"/>
  <c r="K152" i="24"/>
  <c r="K152" i="25"/>
  <c r="K152" i="26" s="1"/>
  <c r="K125" i="24"/>
  <c r="K125" i="25"/>
  <c r="K125" i="26" s="1"/>
  <c r="K255" i="24"/>
  <c r="K255" i="25"/>
  <c r="K255" i="26" s="1"/>
  <c r="K341" i="24"/>
  <c r="K341" i="25"/>
  <c r="K341" i="26" s="1"/>
  <c r="K162" i="24"/>
  <c r="K162" i="25"/>
  <c r="K162" i="26" s="1"/>
  <c r="K290" i="24"/>
  <c r="K290" i="25"/>
  <c r="K290" i="26" s="1"/>
  <c r="K149" i="24"/>
  <c r="K149" i="25"/>
  <c r="K149" i="26" s="1"/>
  <c r="K208" i="24"/>
  <c r="K208" i="25"/>
  <c r="K208" i="26" s="1"/>
  <c r="K335" i="24"/>
  <c r="K335" i="25"/>
  <c r="K335" i="26" s="1"/>
  <c r="K225" i="24"/>
  <c r="K225" i="25"/>
  <c r="K225" i="26" s="1"/>
  <c r="K296" i="24"/>
  <c r="K296" i="25"/>
  <c r="K296" i="26" s="1"/>
  <c r="K213" i="24"/>
  <c r="K213" i="25"/>
  <c r="K213" i="26" s="1"/>
  <c r="K298" i="24"/>
  <c r="K298" i="25"/>
  <c r="K298" i="26" s="1"/>
  <c r="K216" i="24"/>
  <c r="K216" i="25"/>
  <c r="K216" i="26" s="1"/>
  <c r="K168" i="24"/>
  <c r="K168" i="25"/>
  <c r="K168" i="26" s="1"/>
  <c r="K270" i="24"/>
  <c r="K270" i="25"/>
  <c r="K270" i="26" s="1"/>
  <c r="K99" i="24"/>
  <c r="K99" i="25"/>
  <c r="K99" i="26" s="1"/>
  <c r="K228" i="24"/>
  <c r="K228" i="25"/>
  <c r="K228" i="26" s="1"/>
  <c r="K280" i="24"/>
  <c r="K280" i="25"/>
  <c r="K280" i="26" s="1"/>
  <c r="K59" i="24"/>
  <c r="K59" i="25"/>
  <c r="K59" i="26" s="1"/>
  <c r="K145" i="24"/>
  <c r="K145" i="25"/>
  <c r="K145" i="26" s="1"/>
  <c r="K102" i="24"/>
  <c r="K102" i="25"/>
  <c r="K102" i="26" s="1"/>
  <c r="K299" i="24"/>
  <c r="K299" i="25"/>
  <c r="K299" i="26" s="1"/>
  <c r="K253" i="24"/>
  <c r="K253" i="25"/>
  <c r="K253" i="26" s="1"/>
  <c r="K330" i="24"/>
  <c r="K330" i="25"/>
  <c r="K330" i="26" s="1"/>
  <c r="K248" i="24"/>
  <c r="K248" i="25"/>
  <c r="K248" i="26" s="1"/>
  <c r="K201" i="24"/>
  <c r="K201" i="25"/>
  <c r="K201" i="26" s="1"/>
  <c r="K302" i="24"/>
  <c r="K302" i="25"/>
  <c r="K302" i="26" s="1"/>
  <c r="K74" i="24"/>
  <c r="K74" i="25"/>
  <c r="K74" i="26" s="1"/>
  <c r="K212" i="24"/>
  <c r="K212" i="25"/>
  <c r="K212" i="26" s="1"/>
  <c r="K339" i="24"/>
  <c r="K339" i="25"/>
  <c r="K339" i="26" s="1"/>
  <c r="K33" i="24"/>
  <c r="K33" i="25"/>
  <c r="K33" i="26" s="1"/>
  <c r="K189" i="24"/>
  <c r="K189" i="25"/>
  <c r="K189" i="26" s="1"/>
  <c r="K40" i="24"/>
  <c r="K40" i="25"/>
  <c r="K40" i="26" s="1"/>
  <c r="K211" i="24"/>
  <c r="K211" i="25"/>
  <c r="K211" i="26" s="1"/>
  <c r="K338" i="24"/>
  <c r="K338" i="25"/>
  <c r="K338" i="26" s="1"/>
  <c r="K214" i="24"/>
  <c r="K214" i="25"/>
  <c r="K214" i="26" s="1"/>
  <c r="K256" i="24"/>
  <c r="K256" i="25"/>
  <c r="K256" i="26" s="1"/>
  <c r="K48" i="24"/>
  <c r="K48" i="25"/>
  <c r="K48" i="26" s="1"/>
  <c r="K75" i="24"/>
  <c r="K75" i="25"/>
  <c r="K75" i="26" s="1"/>
  <c r="K209" i="24"/>
  <c r="K209" i="25"/>
  <c r="K209" i="26" s="1"/>
  <c r="K45" i="24"/>
  <c r="K45" i="25"/>
  <c r="K45" i="26" s="1"/>
  <c r="K183" i="24"/>
  <c r="K183" i="25"/>
  <c r="K183" i="26" s="1"/>
  <c r="K310" i="24"/>
  <c r="K310" i="25"/>
  <c r="K310" i="26" s="1"/>
  <c r="K190" i="24"/>
  <c r="K190" i="25"/>
  <c r="K190" i="26" s="1"/>
  <c r="K55" i="24"/>
  <c r="K55" i="25"/>
  <c r="K55" i="26" s="1"/>
  <c r="K133" i="24"/>
  <c r="K133" i="25"/>
  <c r="K133" i="26" s="1"/>
  <c r="K281" i="24"/>
  <c r="K281" i="25"/>
  <c r="K281" i="26" s="1"/>
  <c r="K331" i="24"/>
  <c r="K331" i="25"/>
  <c r="K331" i="26" s="1"/>
  <c r="K181" i="24"/>
  <c r="K181" i="25"/>
  <c r="K181" i="26" s="1"/>
  <c r="K304" i="24"/>
  <c r="K304" i="25"/>
  <c r="K304" i="26" s="1"/>
  <c r="K279" i="24"/>
  <c r="K279" i="25"/>
  <c r="K279" i="26" s="1"/>
  <c r="K233" i="24"/>
  <c r="K233" i="25"/>
  <c r="K233" i="26" s="1"/>
  <c r="K312" i="24"/>
  <c r="K312" i="25"/>
  <c r="K312" i="26" s="1"/>
  <c r="K122" i="24"/>
  <c r="K122" i="25"/>
  <c r="K122" i="26" s="1"/>
  <c r="K252" i="24"/>
  <c r="K252" i="25"/>
  <c r="K252" i="26" s="1"/>
  <c r="K34" i="24"/>
  <c r="K34" i="25"/>
  <c r="K34" i="26" s="1"/>
  <c r="K229" i="24"/>
  <c r="K229" i="25"/>
  <c r="K229" i="26" s="1"/>
  <c r="K257" i="24"/>
  <c r="K257" i="25"/>
  <c r="K257" i="26" s="1"/>
  <c r="K217" i="24"/>
  <c r="K217" i="25"/>
  <c r="K217" i="26" s="1"/>
  <c r="K191" i="24"/>
  <c r="K191" i="25"/>
  <c r="K191" i="26" s="1"/>
  <c r="K198" i="24"/>
  <c r="K198" i="25"/>
  <c r="K198" i="26" s="1"/>
  <c r="K227" i="24"/>
  <c r="K227" i="25"/>
  <c r="K227" i="26" s="1"/>
  <c r="K246" i="24"/>
  <c r="K246" i="25"/>
  <c r="K246" i="26" s="1"/>
  <c r="K271" i="24"/>
  <c r="K271" i="25"/>
  <c r="K271" i="26" s="1"/>
  <c r="K166" i="24"/>
  <c r="K166" i="25"/>
  <c r="K166" i="26" s="1"/>
  <c r="K138" i="24"/>
  <c r="K138" i="25"/>
  <c r="K138" i="26" s="1"/>
  <c r="K269" i="24"/>
  <c r="K269" i="25"/>
  <c r="K269" i="26" s="1"/>
  <c r="K161" i="24"/>
  <c r="K161" i="25"/>
  <c r="K161" i="26" s="1"/>
  <c r="K182" i="24"/>
  <c r="K182" i="25"/>
  <c r="K182" i="26" s="1"/>
  <c r="K291" i="24"/>
  <c r="K291" i="25"/>
  <c r="K291" i="26" s="1"/>
  <c r="K234" i="24"/>
  <c r="K234" i="25"/>
  <c r="K234" i="26" s="1"/>
  <c r="K340" i="24"/>
  <c r="K340" i="25"/>
  <c r="K340" i="26" s="1"/>
  <c r="K326" i="24"/>
  <c r="K326" i="25"/>
  <c r="K326" i="26" s="1"/>
  <c r="K142" i="24"/>
  <c r="K142" i="25"/>
  <c r="K142" i="26" s="1"/>
  <c r="K147" i="24"/>
  <c r="K147" i="25"/>
  <c r="K147" i="26" s="1"/>
  <c r="K153" i="24"/>
  <c r="K153" i="25"/>
  <c r="K153" i="26" s="1"/>
  <c r="K123" i="24"/>
  <c r="K123" i="25"/>
  <c r="K123" i="26" s="1"/>
  <c r="K146" i="24"/>
  <c r="K146" i="25"/>
  <c r="K146" i="26" s="1"/>
  <c r="K46" i="24"/>
  <c r="K46" i="25"/>
  <c r="K46" i="26" s="1"/>
  <c r="K319" i="24"/>
  <c r="K319" i="25"/>
  <c r="K319" i="26" s="1"/>
  <c r="K277" i="24"/>
  <c r="K277" i="25"/>
  <c r="K277" i="26" s="1"/>
  <c r="K144" i="24"/>
  <c r="K144" i="25"/>
  <c r="K144" i="26" s="1"/>
  <c r="K117" i="24"/>
  <c r="K117" i="25"/>
  <c r="K117" i="26" s="1"/>
  <c r="K332" i="24"/>
  <c r="K332" i="25"/>
  <c r="K332" i="26" s="1"/>
  <c r="K292" i="24"/>
  <c r="K292" i="25"/>
  <c r="K292" i="26" s="1"/>
  <c r="K110" i="24"/>
  <c r="K110" i="25"/>
  <c r="K110" i="26" s="1"/>
  <c r="K283" i="24"/>
  <c r="K283" i="25"/>
  <c r="K283" i="26" s="1"/>
  <c r="K131" i="24"/>
  <c r="K131" i="25"/>
  <c r="K131" i="26" s="1"/>
  <c r="K121" i="24"/>
  <c r="K121" i="25"/>
  <c r="K121" i="26" s="1"/>
  <c r="K29" i="24"/>
  <c r="K29" i="25"/>
  <c r="K29" i="26" s="1"/>
  <c r="K313" i="24"/>
  <c r="K313" i="25"/>
  <c r="K313" i="26" s="1"/>
  <c r="K295" i="24"/>
  <c r="K295" i="25"/>
  <c r="K295" i="26" s="1"/>
  <c r="K119" i="24"/>
  <c r="K119" i="25"/>
  <c r="K119" i="26" s="1"/>
  <c r="K268" i="24"/>
  <c r="K268" i="25"/>
  <c r="K268" i="26" s="1"/>
  <c r="K176" i="24"/>
  <c r="K176" i="25"/>
  <c r="K176" i="26" s="1"/>
  <c r="K175" i="24"/>
  <c r="K175" i="25"/>
  <c r="K175" i="26" s="1"/>
  <c r="K196" i="24"/>
  <c r="K196" i="25"/>
  <c r="K196" i="26" s="1"/>
  <c r="K309" i="24"/>
  <c r="K309" i="25"/>
  <c r="K309" i="26" s="1"/>
  <c r="K317" i="24"/>
  <c r="K317" i="25"/>
  <c r="K317" i="26" s="1"/>
  <c r="K65" i="24"/>
  <c r="K65" i="25"/>
  <c r="K65" i="26" s="1"/>
  <c r="K148" i="24"/>
  <c r="K148" i="25"/>
  <c r="K148" i="26" s="1"/>
  <c r="K151" i="24"/>
  <c r="K151" i="25"/>
  <c r="K151" i="26" s="1"/>
  <c r="K207" i="24"/>
  <c r="K207" i="25"/>
  <c r="K207" i="26" s="1"/>
  <c r="K180" i="24"/>
  <c r="K180" i="25"/>
  <c r="K180" i="26" s="1"/>
  <c r="K306" i="24"/>
  <c r="K306" i="25"/>
  <c r="K306" i="26" s="1"/>
  <c r="K95" i="24"/>
  <c r="K95" i="25"/>
  <c r="K95" i="26" s="1"/>
  <c r="K272" i="24"/>
  <c r="K272" i="25"/>
  <c r="K272" i="26" s="1"/>
  <c r="K177" i="24"/>
  <c r="K177" i="25"/>
  <c r="K177" i="26" s="1"/>
  <c r="K262" i="24"/>
  <c r="K262" i="25"/>
  <c r="K262" i="26" s="1"/>
  <c r="K329" i="24"/>
  <c r="K329" i="25"/>
  <c r="K329" i="26" s="1"/>
  <c r="K184" i="24"/>
  <c r="K184" i="25"/>
  <c r="K184" i="26" s="1"/>
  <c r="K91" i="24"/>
  <c r="K91" i="25"/>
  <c r="K91" i="26" s="1"/>
  <c r="K220" i="24"/>
  <c r="K220" i="25"/>
  <c r="K220" i="26" s="1"/>
  <c r="K261" i="24"/>
  <c r="K261" i="25"/>
  <c r="K261" i="26" s="1"/>
  <c r="K197" i="24"/>
  <c r="K197" i="25"/>
  <c r="K197" i="26" s="1"/>
  <c r="K49" i="24"/>
  <c r="K49" i="25"/>
  <c r="K49" i="26" s="1"/>
  <c r="K187" i="24"/>
  <c r="K187" i="25"/>
  <c r="K187" i="26" s="1"/>
  <c r="K314" i="24"/>
  <c r="K314" i="25"/>
  <c r="K314" i="26" s="1"/>
  <c r="K186" i="24"/>
  <c r="K186" i="25"/>
  <c r="K186" i="26" s="1"/>
  <c r="K103" i="24"/>
  <c r="K103" i="25"/>
  <c r="K103" i="26" s="1"/>
  <c r="K232" i="24"/>
  <c r="K232" i="25"/>
  <c r="K232" i="26" s="1"/>
  <c r="K47" i="24"/>
  <c r="K47" i="25"/>
  <c r="K47" i="26" s="1"/>
  <c r="K185" i="24"/>
  <c r="K185" i="25"/>
  <c r="K185" i="26" s="1"/>
  <c r="K305" i="24"/>
  <c r="K305" i="25"/>
  <c r="K305" i="26" s="1"/>
  <c r="K158" i="24"/>
  <c r="K158" i="25"/>
  <c r="K158" i="26" s="1"/>
  <c r="K286" i="24"/>
  <c r="K286" i="25"/>
  <c r="K286" i="26" s="1"/>
  <c r="K157" i="24"/>
  <c r="K157" i="25"/>
  <c r="K157" i="26" s="1"/>
  <c r="K57" i="24"/>
  <c r="K57" i="25"/>
  <c r="K57" i="26" s="1"/>
  <c r="K195" i="24"/>
  <c r="K195" i="25"/>
  <c r="K195" i="26" s="1"/>
  <c r="K322" i="24"/>
  <c r="K322" i="25"/>
  <c r="K322" i="26" s="1"/>
  <c r="K194" i="24"/>
  <c r="K194" i="25"/>
  <c r="K194" i="26" s="1"/>
  <c r="K111" i="24"/>
  <c r="K111" i="25"/>
  <c r="K111" i="26" s="1"/>
  <c r="K240" i="24"/>
  <c r="K240" i="25"/>
  <c r="K240" i="26" s="1"/>
  <c r="K242" i="24"/>
  <c r="K242" i="25"/>
  <c r="K242" i="26" s="1"/>
  <c r="K62" i="24"/>
  <c r="K62" i="25"/>
  <c r="K62" i="26" s="1"/>
  <c r="K206" i="24"/>
  <c r="K206" i="25"/>
  <c r="K206" i="26" s="1"/>
  <c r="K56" i="24"/>
  <c r="K56" i="25"/>
  <c r="K56" i="26" s="1"/>
  <c r="K77" i="24"/>
  <c r="K77" i="25"/>
  <c r="K77" i="26" s="1"/>
  <c r="K311" i="24"/>
  <c r="K311" i="25"/>
  <c r="K311" i="26" s="1"/>
  <c r="K328" i="24"/>
  <c r="K328" i="25"/>
  <c r="K328" i="26" s="1"/>
  <c r="K334" i="24"/>
  <c r="K334" i="25"/>
  <c r="K334" i="26" s="1"/>
  <c r="K130" i="24"/>
  <c r="K130" i="25"/>
  <c r="K130" i="26" s="1"/>
  <c r="K260" i="24"/>
  <c r="K260" i="25"/>
  <c r="K260" i="26" s="1"/>
  <c r="K105" i="24"/>
  <c r="K105" i="25"/>
  <c r="K105" i="26" s="1"/>
  <c r="K108" i="24"/>
  <c r="K108" i="25"/>
  <c r="K108" i="26" s="1"/>
  <c r="K237" i="24"/>
  <c r="K237" i="25"/>
  <c r="K237" i="26" s="1"/>
  <c r="K127" i="24"/>
  <c r="K127" i="25"/>
  <c r="K127" i="26" s="1"/>
  <c r="K231" i="24"/>
  <c r="K231" i="25"/>
  <c r="K231" i="26" s="1"/>
  <c r="K107" i="24"/>
  <c r="K107" i="25"/>
  <c r="K107" i="26" s="1"/>
  <c r="K300" i="24"/>
  <c r="K300" i="25"/>
  <c r="K300" i="26" s="1"/>
  <c r="K165" i="24"/>
  <c r="K165" i="25"/>
  <c r="K165" i="26" s="1"/>
  <c r="K249" i="24"/>
  <c r="K249" i="25"/>
  <c r="K249" i="26" s="1"/>
  <c r="K124" i="24"/>
  <c r="K124" i="25"/>
  <c r="K124" i="26" s="1"/>
  <c r="K244" i="24"/>
  <c r="K244" i="25"/>
  <c r="K244" i="26" s="1"/>
  <c r="K324" i="24"/>
  <c r="K324" i="25"/>
  <c r="K324" i="26" s="1"/>
  <c r="K221" i="24"/>
  <c r="K221" i="25"/>
  <c r="K221" i="26" s="1"/>
  <c r="K79" i="24"/>
  <c r="K79" i="25"/>
  <c r="K79" i="26" s="1"/>
  <c r="K243" i="24"/>
  <c r="K243" i="25"/>
  <c r="K243" i="26" s="1"/>
  <c r="K320" i="24"/>
  <c r="K320" i="25"/>
  <c r="K320" i="26" s="1"/>
  <c r="K289" i="24"/>
  <c r="K289" i="25"/>
  <c r="K289" i="26" s="1"/>
  <c r="K159" i="24"/>
  <c r="K159" i="25"/>
  <c r="K159" i="26" s="1"/>
  <c r="K287" i="24"/>
  <c r="K287" i="25"/>
  <c r="K287" i="26" s="1"/>
  <c r="K210" i="24"/>
  <c r="K210" i="25"/>
  <c r="K210" i="26" s="1"/>
  <c r="K112" i="24"/>
  <c r="K112" i="25"/>
  <c r="K112" i="26" s="1"/>
  <c r="K245" i="24"/>
  <c r="K245" i="25"/>
  <c r="K245" i="26" s="1"/>
  <c r="K215" i="24"/>
  <c r="K215" i="25"/>
  <c r="K215" i="26" s="1"/>
  <c r="K241" i="24"/>
  <c r="K241" i="25"/>
  <c r="K241" i="26" s="1"/>
  <c r="K160" i="24"/>
  <c r="K160" i="25"/>
  <c r="K160" i="26" s="1"/>
  <c r="K199" i="24"/>
  <c r="K199" i="25"/>
  <c r="K199" i="26" s="1"/>
  <c r="K58" i="24"/>
  <c r="K58" i="25"/>
  <c r="K58" i="26" s="1"/>
  <c r="K132" i="24"/>
  <c r="K132" i="25"/>
  <c r="K132" i="26" s="1"/>
  <c r="K202" i="24"/>
  <c r="K202" i="25"/>
  <c r="K202" i="26" s="1"/>
  <c r="K336" i="24"/>
  <c r="K336" i="25"/>
  <c r="K336" i="26" s="1"/>
  <c r="K35" i="24"/>
  <c r="K35" i="25"/>
  <c r="K35" i="26" s="1"/>
  <c r="K222" i="24"/>
  <c r="K222" i="25"/>
  <c r="K222" i="26" s="1"/>
  <c r="I344" i="14"/>
  <c r="E24" i="15"/>
  <c r="G24" i="15" s="1"/>
  <c r="G26" i="14" s="1"/>
  <c r="E26" i="14" s="1"/>
  <c r="E22" i="15"/>
  <c r="G22" i="15" s="1"/>
  <c r="G24" i="14" s="1"/>
  <c r="E24" i="14" s="1"/>
  <c r="E21" i="15"/>
  <c r="G21" i="15" s="1"/>
  <c r="G23" i="14" s="1"/>
  <c r="E23" i="14" s="1"/>
  <c r="E20" i="15"/>
  <c r="G20" i="15" s="1"/>
  <c r="G22" i="14" s="1"/>
  <c r="E22" i="14" s="1"/>
  <c r="E19" i="15"/>
  <c r="G19" i="15" s="1"/>
  <c r="G21" i="14" s="1"/>
  <c r="E18" i="15"/>
  <c r="G18" i="15" s="1"/>
  <c r="G20" i="14" s="1"/>
  <c r="E17" i="15"/>
  <c r="G17" i="15" s="1"/>
  <c r="G19" i="14" s="1"/>
  <c r="E19" i="14" s="1"/>
  <c r="E16" i="15"/>
  <c r="G16" i="15" s="1"/>
  <c r="G18" i="14" s="1"/>
  <c r="E18" i="14" s="1"/>
  <c r="E15" i="15"/>
  <c r="G15" i="15" s="1"/>
  <c r="G17" i="14" s="1"/>
  <c r="E17" i="14" s="1"/>
  <c r="E14" i="15"/>
  <c r="G14" i="15" s="1"/>
  <c r="G16" i="14" s="1"/>
  <c r="E16" i="14" s="1"/>
  <c r="E12" i="15"/>
  <c r="G12" i="15" s="1"/>
  <c r="G14" i="14" s="1"/>
  <c r="E14" i="14" s="1"/>
  <c r="E10" i="15"/>
  <c r="G10" i="15" s="1"/>
  <c r="E9" i="15"/>
  <c r="G9" i="15" s="1"/>
  <c r="G11" i="14" s="1"/>
  <c r="E11" i="14" s="1"/>
  <c r="E8" i="15"/>
  <c r="G8" i="15" s="1"/>
  <c r="G12" i="14" l="1"/>
  <c r="G10" i="14"/>
  <c r="K8" i="15"/>
  <c r="K8" i="16" s="1"/>
  <c r="K8" i="17" s="1"/>
  <c r="K8" i="18" s="1"/>
  <c r="K8" i="19" s="1"/>
  <c r="E87" i="1"/>
  <c r="E174" i="1"/>
  <c r="E140" i="1"/>
  <c r="E118" i="1"/>
  <c r="E91" i="1"/>
  <c r="E81" i="1"/>
  <c r="E79" i="1"/>
  <c r="E75" i="1"/>
  <c r="E74" i="1"/>
  <c r="E73" i="1"/>
  <c r="E62" i="1"/>
  <c r="E32" i="1"/>
  <c r="E20" i="1"/>
  <c r="D20" i="1" s="1"/>
  <c r="D21" i="14" s="1"/>
  <c r="E19" i="1"/>
  <c r="E11" i="1"/>
  <c r="E9" i="1"/>
  <c r="B7" i="13"/>
  <c r="K26" i="15"/>
  <c r="K26" i="16" s="1"/>
  <c r="K26" i="17" s="1"/>
  <c r="K26" i="18" s="1"/>
  <c r="K26" i="19" s="1"/>
  <c r="K23" i="15"/>
  <c r="K23" i="16" s="1"/>
  <c r="K23" i="17" s="1"/>
  <c r="K23" i="18" s="1"/>
  <c r="K23" i="19" s="1"/>
  <c r="K17" i="15"/>
  <c r="K17" i="16" s="1"/>
  <c r="K17" i="17" s="1"/>
  <c r="K17" i="18" s="1"/>
  <c r="K17" i="19" s="1"/>
  <c r="K16" i="15"/>
  <c r="K16" i="16" s="1"/>
  <c r="K16" i="17" s="1"/>
  <c r="K16" i="18" s="1"/>
  <c r="K16" i="19" s="1"/>
  <c r="K15" i="15"/>
  <c r="K15" i="16" s="1"/>
  <c r="K15" i="17" s="1"/>
  <c r="K15" i="18" s="1"/>
  <c r="K15" i="19" s="1"/>
  <c r="K14" i="15"/>
  <c r="K14" i="16" s="1"/>
  <c r="K14" i="17" s="1"/>
  <c r="K14" i="18" s="1"/>
  <c r="K14" i="19" s="1"/>
  <c r="K13" i="15"/>
  <c r="K13" i="16" s="1"/>
  <c r="K13" i="17" s="1"/>
  <c r="K13" i="18" s="1"/>
  <c r="K13" i="19" s="1"/>
  <c r="K12" i="15"/>
  <c r="K12" i="16" s="1"/>
  <c r="K12" i="17" s="1"/>
  <c r="K12" i="18" s="1"/>
  <c r="K12" i="19" s="1"/>
  <c r="K9" i="15"/>
  <c r="K9" i="16" s="1"/>
  <c r="K9" i="17" s="1"/>
  <c r="K9" i="18" s="1"/>
  <c r="K9" i="19" s="1"/>
  <c r="E7" i="15"/>
  <c r="K8" i="20" l="1"/>
  <c r="K8" i="21" s="1"/>
  <c r="K23" i="20"/>
  <c r="K23" i="21" s="1"/>
  <c r="K13" i="20"/>
  <c r="K13" i="21" s="1"/>
  <c r="K17" i="20"/>
  <c r="K17" i="21" s="1"/>
  <c r="K14" i="20"/>
  <c r="K14" i="21" s="1"/>
  <c r="K9" i="20"/>
  <c r="K9" i="21" s="1"/>
  <c r="K15" i="20"/>
  <c r="K15" i="21" s="1"/>
  <c r="K26" i="20"/>
  <c r="K26" i="21" s="1"/>
  <c r="K12" i="20"/>
  <c r="K12" i="21" s="1"/>
  <c r="K16" i="20"/>
  <c r="K16" i="21" s="1"/>
  <c r="E172" i="14"/>
  <c r="K25" i="15"/>
  <c r="K25" i="16" s="1"/>
  <c r="K25" i="17" s="1"/>
  <c r="K25" i="18" s="1"/>
  <c r="K25" i="19" s="1"/>
  <c r="K21" i="15"/>
  <c r="K21" i="16" s="1"/>
  <c r="K21" i="17" s="1"/>
  <c r="K21" i="18" s="1"/>
  <c r="K21" i="19" s="1"/>
  <c r="K22" i="15"/>
  <c r="K22" i="16" s="1"/>
  <c r="K22" i="17" s="1"/>
  <c r="K22" i="18" s="1"/>
  <c r="K22" i="19" s="1"/>
  <c r="K20" i="15"/>
  <c r="K20" i="16" s="1"/>
  <c r="K20" i="17" s="1"/>
  <c r="K20" i="18" s="1"/>
  <c r="K20" i="19" s="1"/>
  <c r="K24" i="15"/>
  <c r="K24" i="16" s="1"/>
  <c r="K24" i="17" s="1"/>
  <c r="K24" i="18" s="1"/>
  <c r="K24" i="19" s="1"/>
  <c r="K19" i="15"/>
  <c r="K19" i="16" s="1"/>
  <c r="K19" i="17" s="1"/>
  <c r="K19" i="18" s="1"/>
  <c r="K19" i="19" s="1"/>
  <c r="E27" i="14"/>
  <c r="K11" i="15"/>
  <c r="K11" i="16" s="1"/>
  <c r="K11" i="17" s="1"/>
  <c r="K11" i="18" s="1"/>
  <c r="K11" i="19" s="1"/>
  <c r="G7" i="15"/>
  <c r="E45" i="14"/>
  <c r="K27" i="15"/>
  <c r="K27" i="16" s="1"/>
  <c r="K27" i="17" s="1"/>
  <c r="K27" i="18" s="1"/>
  <c r="K27" i="19" s="1"/>
  <c r="E139" i="14"/>
  <c r="E21" i="14"/>
  <c r="C174" i="14"/>
  <c r="K174" i="1"/>
  <c r="K140" i="1"/>
  <c r="K118" i="1"/>
  <c r="K91" i="1"/>
  <c r="K87" i="1"/>
  <c r="K81" i="1"/>
  <c r="K79" i="1"/>
  <c r="K75" i="1"/>
  <c r="K74" i="1"/>
  <c r="K73" i="1"/>
  <c r="K62" i="1"/>
  <c r="K32" i="1"/>
  <c r="K19" i="1"/>
  <c r="K11" i="1"/>
  <c r="K9" i="1"/>
  <c r="H24" i="13"/>
  <c r="H23" i="13"/>
  <c r="D8" i="13"/>
  <c r="F8" i="13" s="1"/>
  <c r="D9" i="13"/>
  <c r="F9" i="13" s="1"/>
  <c r="D10" i="13"/>
  <c r="F10" i="13" s="1"/>
  <c r="D11" i="13"/>
  <c r="F11" i="13" s="1"/>
  <c r="D12" i="13"/>
  <c r="F12" i="13" s="1"/>
  <c r="D13" i="13"/>
  <c r="F13" i="13" s="1"/>
  <c r="D14" i="13"/>
  <c r="F14" i="13" s="1"/>
  <c r="D15" i="13"/>
  <c r="F15" i="13" s="1"/>
  <c r="D16" i="13"/>
  <c r="F16" i="13" s="1"/>
  <c r="D17" i="13"/>
  <c r="F17" i="13" s="1"/>
  <c r="D18" i="13"/>
  <c r="F18" i="13" s="1"/>
  <c r="D19" i="13"/>
  <c r="F19" i="13" s="1"/>
  <c r="D20" i="13"/>
  <c r="F20" i="13" s="1"/>
  <c r="D21" i="13"/>
  <c r="F21" i="13" s="1"/>
  <c r="D22" i="13"/>
  <c r="F22" i="13" s="1"/>
  <c r="D7" i="13"/>
  <c r="F7" i="13" s="1"/>
  <c r="A19" i="13"/>
  <c r="K15" i="22" l="1"/>
  <c r="K15" i="23" s="1"/>
  <c r="K26" i="22"/>
  <c r="K26" i="23" s="1"/>
  <c r="K26" i="24" s="1"/>
  <c r="K26" i="25" s="1"/>
  <c r="K26" i="26" s="1"/>
  <c r="K17" i="22"/>
  <c r="K17" i="23" s="1"/>
  <c r="K16" i="22"/>
  <c r="K16" i="23" s="1"/>
  <c r="K9" i="22"/>
  <c r="K9" i="23" s="1"/>
  <c r="K23" i="22"/>
  <c r="K23" i="23" s="1"/>
  <c r="K23" i="24" s="1"/>
  <c r="K23" i="25" s="1"/>
  <c r="K23" i="26" s="1"/>
  <c r="K13" i="22"/>
  <c r="K13" i="23" s="1"/>
  <c r="K12" i="22"/>
  <c r="K12" i="23" s="1"/>
  <c r="K14" i="22"/>
  <c r="K14" i="23" s="1"/>
  <c r="K8" i="22"/>
  <c r="K8" i="23" s="1"/>
  <c r="K7" i="15"/>
  <c r="K7" i="16" s="1"/>
  <c r="K7" i="17" s="1"/>
  <c r="K7" i="18" s="1"/>
  <c r="K7" i="19" s="1"/>
  <c r="G9" i="14"/>
  <c r="E9" i="14" s="1"/>
  <c r="K22" i="20"/>
  <c r="K22" i="21" s="1"/>
  <c r="K24" i="20"/>
  <c r="K24" i="21" s="1"/>
  <c r="K27" i="20"/>
  <c r="K27" i="21" s="1"/>
  <c r="K20" i="20"/>
  <c r="K20" i="21" s="1"/>
  <c r="K25" i="20"/>
  <c r="K25" i="21" s="1"/>
  <c r="K19" i="20"/>
  <c r="K19" i="21" s="1"/>
  <c r="K11" i="20"/>
  <c r="K11" i="21" s="1"/>
  <c r="K21" i="20"/>
  <c r="K21" i="21" s="1"/>
  <c r="H344" i="14"/>
  <c r="K349" i="1"/>
  <c r="H23" i="12"/>
  <c r="J88" i="1"/>
  <c r="J68" i="1"/>
  <c r="D68" i="1" s="1"/>
  <c r="D68" i="14" s="1"/>
  <c r="J43" i="1"/>
  <c r="D43" i="1" s="1"/>
  <c r="D43" i="14" s="1"/>
  <c r="J38" i="1"/>
  <c r="F15" i="12"/>
  <c r="H15" i="12" s="1"/>
  <c r="L15" i="12" s="1"/>
  <c r="F16" i="12"/>
  <c r="H16" i="12" s="1"/>
  <c r="L16" i="12" s="1"/>
  <c r="F17" i="12"/>
  <c r="H17" i="12" s="1"/>
  <c r="L17" i="12" s="1"/>
  <c r="F8" i="12"/>
  <c r="H8" i="12" s="1"/>
  <c r="L8" i="12" s="1"/>
  <c r="F9" i="12"/>
  <c r="H9" i="12" s="1"/>
  <c r="L9" i="12" s="1"/>
  <c r="F10" i="12"/>
  <c r="H10" i="12" s="1"/>
  <c r="F7" i="12"/>
  <c r="H7" i="12" s="1"/>
  <c r="L7" i="12" s="1"/>
  <c r="F13" i="12"/>
  <c r="H13" i="12" s="1"/>
  <c r="L13" i="12" s="1"/>
  <c r="L16" i="13" s="1"/>
  <c r="F14" i="12"/>
  <c r="H14" i="12" s="1"/>
  <c r="L14" i="12" s="1"/>
  <c r="L15" i="13" s="1"/>
  <c r="F11" i="12"/>
  <c r="H11" i="12" s="1"/>
  <c r="L11" i="12" s="1"/>
  <c r="F12" i="12"/>
  <c r="H12" i="12" s="1"/>
  <c r="L12" i="12" s="1"/>
  <c r="L17" i="13" s="1"/>
  <c r="F20" i="12"/>
  <c r="H20" i="12" s="1"/>
  <c r="L20" i="12" s="1"/>
  <c r="L9" i="13" s="1"/>
  <c r="F21" i="12"/>
  <c r="H21" i="12" s="1"/>
  <c r="L21" i="12" s="1"/>
  <c r="L8" i="13" s="1"/>
  <c r="F22" i="12"/>
  <c r="H22" i="12" s="1"/>
  <c r="J9" i="1" s="1"/>
  <c r="D9" i="1" s="1"/>
  <c r="F18" i="12"/>
  <c r="H18" i="12" s="1"/>
  <c r="L18" i="12" s="1"/>
  <c r="L11" i="13" s="1"/>
  <c r="F19" i="12"/>
  <c r="H19" i="12" s="1"/>
  <c r="L19" i="12" s="1"/>
  <c r="A19" i="12"/>
  <c r="K12" i="24" l="1"/>
  <c r="K12" i="25"/>
  <c r="K12" i="26" s="1"/>
  <c r="K16" i="24"/>
  <c r="K16" i="25"/>
  <c r="K16" i="26" s="1"/>
  <c r="K13" i="24"/>
  <c r="K13" i="25"/>
  <c r="K13" i="26" s="1"/>
  <c r="K17" i="24"/>
  <c r="K17" i="25"/>
  <c r="K17" i="26" s="1"/>
  <c r="K14" i="24"/>
  <c r="K14" i="25"/>
  <c r="K14" i="26" s="1"/>
  <c r="K9" i="24"/>
  <c r="K9" i="25"/>
  <c r="K9" i="26" s="1"/>
  <c r="K15" i="24"/>
  <c r="K15" i="25"/>
  <c r="K15" i="26" s="1"/>
  <c r="K8" i="24"/>
  <c r="K8" i="25" s="1"/>
  <c r="K8" i="26" s="1"/>
  <c r="K21" i="22"/>
  <c r="K21" i="23" s="1"/>
  <c r="K25" i="22"/>
  <c r="K25" i="23" s="1"/>
  <c r="K25" i="24" s="1"/>
  <c r="K25" i="25" s="1"/>
  <c r="K25" i="26" s="1"/>
  <c r="K22" i="22"/>
  <c r="K22" i="23" s="1"/>
  <c r="K20" i="22"/>
  <c r="K20" i="23" s="1"/>
  <c r="K11" i="22"/>
  <c r="K11" i="23" s="1"/>
  <c r="K27" i="22"/>
  <c r="K27" i="23" s="1"/>
  <c r="K19" i="22"/>
  <c r="K19" i="23" s="1"/>
  <c r="K19" i="24" s="1"/>
  <c r="K19" i="25" s="1"/>
  <c r="K19" i="26" s="1"/>
  <c r="K24" i="22"/>
  <c r="K24" i="23" s="1"/>
  <c r="K24" i="24" s="1"/>
  <c r="K24" i="25" s="1"/>
  <c r="K24" i="26" s="1"/>
  <c r="E43" i="14"/>
  <c r="K41" i="15"/>
  <c r="K41" i="16" s="1"/>
  <c r="K41" i="17" s="1"/>
  <c r="K41" i="18" s="1"/>
  <c r="K41" i="19" s="1"/>
  <c r="E68" i="14"/>
  <c r="K66" i="15"/>
  <c r="K66" i="16" s="1"/>
  <c r="K66" i="17" s="1"/>
  <c r="K66" i="18" s="1"/>
  <c r="K66" i="19" s="1"/>
  <c r="G344" i="14"/>
  <c r="K7" i="20"/>
  <c r="K7" i="21" s="1"/>
  <c r="L12" i="13"/>
  <c r="L18" i="13"/>
  <c r="L13" i="13"/>
  <c r="L20" i="13"/>
  <c r="L14" i="13"/>
  <c r="L21" i="13"/>
  <c r="J140" i="1"/>
  <c r="L10" i="12"/>
  <c r="L19" i="13" s="1"/>
  <c r="J91" i="1"/>
  <c r="D91" i="1" s="1"/>
  <c r="D90" i="14" s="1"/>
  <c r="J19" i="1"/>
  <c r="D19" i="1" s="1"/>
  <c r="D20" i="14" s="1"/>
  <c r="J62" i="1"/>
  <c r="J75" i="1"/>
  <c r="J174" i="1"/>
  <c r="J32" i="1"/>
  <c r="D32" i="1" s="1"/>
  <c r="D32" i="14" s="1"/>
  <c r="J79" i="1"/>
  <c r="J73" i="1"/>
  <c r="D73" i="1" s="1"/>
  <c r="D72" i="14" s="1"/>
  <c r="J81" i="1"/>
  <c r="D81" i="1" s="1"/>
  <c r="D80" i="14" s="1"/>
  <c r="J118" i="1"/>
  <c r="D118" i="1" s="1"/>
  <c r="D116" i="14" s="1"/>
  <c r="L22" i="12"/>
  <c r="L7" i="13" s="1"/>
  <c r="H24" i="12"/>
  <c r="J11" i="1"/>
  <c r="J74" i="1"/>
  <c r="D74" i="1" s="1"/>
  <c r="D73" i="14" s="1"/>
  <c r="J87" i="1"/>
  <c r="D38" i="1"/>
  <c r="D11" i="1"/>
  <c r="D12" i="14" s="1"/>
  <c r="D87" i="1"/>
  <c r="D86" i="14" s="1"/>
  <c r="D140" i="1"/>
  <c r="D79" i="1"/>
  <c r="D78" i="14" s="1"/>
  <c r="D62" i="1"/>
  <c r="D62" i="14" s="1"/>
  <c r="D75" i="1"/>
  <c r="D74" i="14" s="1"/>
  <c r="D88" i="1"/>
  <c r="D87" i="14" s="1"/>
  <c r="D174" i="1"/>
  <c r="D171" i="14" s="1"/>
  <c r="K169" i="15" s="1"/>
  <c r="K169" i="16" s="1"/>
  <c r="K169" i="17" s="1"/>
  <c r="K169" i="18" s="1"/>
  <c r="K169" i="19" s="1"/>
  <c r="J349" i="1"/>
  <c r="I348" i="1"/>
  <c r="D4" i="11"/>
  <c r="H348" i="1"/>
  <c r="D4" i="10"/>
  <c r="G348" i="1"/>
  <c r="D4" i="9"/>
  <c r="F348" i="1"/>
  <c r="D4" i="8"/>
  <c r="C177" i="1"/>
  <c r="K11" i="24" l="1"/>
  <c r="K11" i="25"/>
  <c r="K11" i="26" s="1"/>
  <c r="K21" i="24"/>
  <c r="K21" i="25"/>
  <c r="K21" i="26" s="1"/>
  <c r="K20" i="24"/>
  <c r="K20" i="25"/>
  <c r="K20" i="26" s="1"/>
  <c r="K22" i="24"/>
  <c r="K22" i="25"/>
  <c r="K22" i="26" s="1"/>
  <c r="K27" i="24"/>
  <c r="K27" i="25"/>
  <c r="K27" i="26" s="1"/>
  <c r="K7" i="22"/>
  <c r="K7" i="23" s="1"/>
  <c r="K7" i="24" s="1"/>
  <c r="K7" i="25" s="1"/>
  <c r="K7" i="26" s="1"/>
  <c r="K41" i="20"/>
  <c r="K41" i="21" s="1"/>
  <c r="E86" i="14"/>
  <c r="K84" i="15"/>
  <c r="K84" i="16" s="1"/>
  <c r="K84" i="17" s="1"/>
  <c r="K84" i="18" s="1"/>
  <c r="K84" i="19" s="1"/>
  <c r="E73" i="14"/>
  <c r="K71" i="15"/>
  <c r="K71" i="16" s="1"/>
  <c r="K71" i="17" s="1"/>
  <c r="K71" i="18" s="1"/>
  <c r="K71" i="19" s="1"/>
  <c r="E116" i="14"/>
  <c r="K114" i="15"/>
  <c r="K114" i="16" s="1"/>
  <c r="K114" i="17" s="1"/>
  <c r="K114" i="18" s="1"/>
  <c r="K114" i="19" s="1"/>
  <c r="E32" i="14"/>
  <c r="K30" i="15"/>
  <c r="K30" i="16" s="1"/>
  <c r="K30" i="17" s="1"/>
  <c r="K30" i="18" s="1"/>
  <c r="K30" i="19" s="1"/>
  <c r="E20" i="14"/>
  <c r="K18" i="15"/>
  <c r="K18" i="16" s="1"/>
  <c r="K18" i="17" s="1"/>
  <c r="K18" i="18" s="1"/>
  <c r="K18" i="19" s="1"/>
  <c r="E62" i="14"/>
  <c r="K60" i="15"/>
  <c r="K60" i="16" s="1"/>
  <c r="K60" i="17" s="1"/>
  <c r="K60" i="18" s="1"/>
  <c r="K60" i="19" s="1"/>
  <c r="E12" i="14"/>
  <c r="K10" i="15"/>
  <c r="K10" i="16" s="1"/>
  <c r="K10" i="17" s="1"/>
  <c r="K10" i="18" s="1"/>
  <c r="K10" i="19" s="1"/>
  <c r="E80" i="14"/>
  <c r="K78" i="15"/>
  <c r="K78" i="16" s="1"/>
  <c r="K78" i="17" s="1"/>
  <c r="K78" i="18" s="1"/>
  <c r="K78" i="19" s="1"/>
  <c r="E90" i="14"/>
  <c r="K88" i="15"/>
  <c r="K88" i="16" s="1"/>
  <c r="K88" i="17" s="1"/>
  <c r="K88" i="18" s="1"/>
  <c r="K88" i="19" s="1"/>
  <c r="K66" i="20"/>
  <c r="K66" i="21" s="1"/>
  <c r="E87" i="14"/>
  <c r="K85" i="15"/>
  <c r="K85" i="16" s="1"/>
  <c r="K85" i="17" s="1"/>
  <c r="K85" i="18" s="1"/>
  <c r="K85" i="19" s="1"/>
  <c r="E74" i="14"/>
  <c r="K72" i="15"/>
  <c r="K72" i="16" s="1"/>
  <c r="K72" i="17" s="1"/>
  <c r="K72" i="18" s="1"/>
  <c r="K72" i="19" s="1"/>
  <c r="K169" i="20"/>
  <c r="K169" i="21" s="1"/>
  <c r="E78" i="14"/>
  <c r="K76" i="15"/>
  <c r="K76" i="16" s="1"/>
  <c r="K76" i="17" s="1"/>
  <c r="K76" i="18" s="1"/>
  <c r="K76" i="19" s="1"/>
  <c r="E72" i="14"/>
  <c r="K70" i="15"/>
  <c r="K70" i="16" s="1"/>
  <c r="K70" i="17" s="1"/>
  <c r="K70" i="18" s="1"/>
  <c r="K70" i="19" s="1"/>
  <c r="E171" i="14"/>
  <c r="E137" i="14"/>
  <c r="L22" i="13"/>
  <c r="L10" i="13"/>
  <c r="D348" i="1"/>
  <c r="D38" i="14"/>
  <c r="K169" i="22" l="1"/>
  <c r="K169" i="23" s="1"/>
  <c r="K169" i="24" s="1"/>
  <c r="K169" i="25" s="1"/>
  <c r="K169" i="26" s="1"/>
  <c r="K41" i="22"/>
  <c r="K41" i="23" s="1"/>
  <c r="K41" i="24" s="1"/>
  <c r="K41" i="25" s="1"/>
  <c r="K41" i="26" s="1"/>
  <c r="K66" i="22"/>
  <c r="K66" i="23" s="1"/>
  <c r="K76" i="20"/>
  <c r="K76" i="21" s="1"/>
  <c r="K60" i="20"/>
  <c r="K60" i="21" s="1"/>
  <c r="K30" i="20"/>
  <c r="K30" i="21" s="1"/>
  <c r="K88" i="20"/>
  <c r="K88" i="21" s="1"/>
  <c r="K18" i="20"/>
  <c r="K18" i="21" s="1"/>
  <c r="K114" i="20"/>
  <c r="K114" i="21" s="1"/>
  <c r="K84" i="20"/>
  <c r="K84" i="21" s="1"/>
  <c r="E38" i="14"/>
  <c r="E344" i="14" s="1"/>
  <c r="K36" i="15"/>
  <c r="K36" i="16" s="1"/>
  <c r="K36" i="17" s="1"/>
  <c r="K36" i="18" s="1"/>
  <c r="K36" i="19" s="1"/>
  <c r="K78" i="20"/>
  <c r="K78" i="21" s="1"/>
  <c r="K70" i="20"/>
  <c r="K70" i="21" s="1"/>
  <c r="K85" i="20"/>
  <c r="K85" i="21" s="1"/>
  <c r="K10" i="20"/>
  <c r="K10" i="21" s="1"/>
  <c r="K72" i="20"/>
  <c r="K72" i="21" s="1"/>
  <c r="K71" i="20"/>
  <c r="K71" i="21" s="1"/>
  <c r="K66" i="24" l="1"/>
  <c r="K66" i="25"/>
  <c r="K66" i="26" s="1"/>
  <c r="K18" i="22"/>
  <c r="K18" i="23" s="1"/>
  <c r="K18" i="24" s="1"/>
  <c r="K18" i="25" s="1"/>
  <c r="K18" i="26" s="1"/>
  <c r="K72" i="22"/>
  <c r="K72" i="23" s="1"/>
  <c r="K72" i="24" s="1"/>
  <c r="K72" i="25" s="1"/>
  <c r="K72" i="26" s="1"/>
  <c r="K78" i="22"/>
  <c r="K78" i="23" s="1"/>
  <c r="K78" i="24" s="1"/>
  <c r="K78" i="25" s="1"/>
  <c r="K78" i="26" s="1"/>
  <c r="K114" i="22"/>
  <c r="K114" i="23" s="1"/>
  <c r="K114" i="24" s="1"/>
  <c r="K114" i="25" s="1"/>
  <c r="K114" i="26" s="1"/>
  <c r="K60" i="22"/>
  <c r="K60" i="23" s="1"/>
  <c r="K60" i="24" s="1"/>
  <c r="K60" i="25" s="1"/>
  <c r="K60" i="26" s="1"/>
  <c r="K88" i="22"/>
  <c r="K88" i="23" s="1"/>
  <c r="K88" i="24" s="1"/>
  <c r="K88" i="25" s="1"/>
  <c r="K88" i="26" s="1"/>
  <c r="K10" i="22"/>
  <c r="K10" i="23" s="1"/>
  <c r="K10" i="24" s="1"/>
  <c r="K10" i="25" s="1"/>
  <c r="K10" i="26" s="1"/>
  <c r="K76" i="22"/>
  <c r="K76" i="23" s="1"/>
  <c r="K76" i="24" s="1"/>
  <c r="K76" i="25" s="1"/>
  <c r="K76" i="26" s="1"/>
  <c r="K85" i="22"/>
  <c r="K85" i="23" s="1"/>
  <c r="K71" i="22"/>
  <c r="K71" i="23" s="1"/>
  <c r="K71" i="24" s="1"/>
  <c r="K71" i="25" s="1"/>
  <c r="K71" i="26" s="1"/>
  <c r="K70" i="22"/>
  <c r="K70" i="23" s="1"/>
  <c r="K70" i="24" s="1"/>
  <c r="K70" i="25" s="1"/>
  <c r="K70" i="26" s="1"/>
  <c r="K84" i="22"/>
  <c r="K84" i="23" s="1"/>
  <c r="K84" i="24" s="1"/>
  <c r="K84" i="25" s="1"/>
  <c r="K84" i="26" s="1"/>
  <c r="K30" i="22"/>
  <c r="K30" i="23" s="1"/>
  <c r="K30" i="24" s="1"/>
  <c r="K30" i="25" s="1"/>
  <c r="K30" i="26" s="1"/>
  <c r="K36" i="20"/>
  <c r="K36" i="21" s="1"/>
  <c r="K85" i="24" l="1"/>
  <c r="K85" i="25"/>
  <c r="K85" i="26" s="1"/>
  <c r="K36" i="22"/>
  <c r="K36" i="23" s="1"/>
  <c r="K36" i="24" l="1"/>
  <c r="K36" i="25"/>
  <c r="K36" i="26" s="1"/>
</calcChain>
</file>

<file path=xl/sharedStrings.xml><?xml version="1.0" encoding="utf-8"?>
<sst xmlns="http://schemas.openxmlformats.org/spreadsheetml/2006/main" count="1215" uniqueCount="154">
  <si>
    <t>Актуальность:</t>
  </si>
  <si>
    <t>Цена 1 квТ</t>
  </si>
  <si>
    <t>№уч</t>
  </si>
  <si>
    <t>ФИО</t>
  </si>
  <si>
    <t>Бабаева В.В.</t>
  </si>
  <si>
    <t>Погребняк В.В.</t>
  </si>
  <si>
    <t>Новикова М.Ю.</t>
  </si>
  <si>
    <t>Лалаян Г.А.</t>
  </si>
  <si>
    <t>Телефон</t>
  </si>
  <si>
    <t>Сумма к оплате</t>
  </si>
  <si>
    <t>Оплачено</t>
  </si>
  <si>
    <t xml:space="preserve">Начисления </t>
  </si>
  <si>
    <t>+</t>
  </si>
  <si>
    <t>-</t>
  </si>
  <si>
    <t>переплата</t>
  </si>
  <si>
    <t>долг</t>
  </si>
  <si>
    <t>Алаеддин М.М.</t>
  </si>
  <si>
    <t>Коннова И.А.</t>
  </si>
  <si>
    <t>Мащкова С.О.</t>
  </si>
  <si>
    <t>Кудрявцев С.Н.</t>
  </si>
  <si>
    <t>Кошелева Н.В.</t>
  </si>
  <si>
    <t>Шитикова Е.А.</t>
  </si>
  <si>
    <t>Илюшин М.А.</t>
  </si>
  <si>
    <t>Никитина Н.В.</t>
  </si>
  <si>
    <t>Галанин В.И.</t>
  </si>
  <si>
    <t>Смолякова С.Б.</t>
  </si>
  <si>
    <t>Шумилин Е.В.</t>
  </si>
  <si>
    <t>Саранчук Э.Е.</t>
  </si>
  <si>
    <t>Любимова Н.А.</t>
  </si>
  <si>
    <t>Викульша С.П.</t>
  </si>
  <si>
    <t>Кононов А.Н.</t>
  </si>
  <si>
    <t>Шведова Е.Н.</t>
  </si>
  <si>
    <t>Половинко Н.В.</t>
  </si>
  <si>
    <t>Успенский В.Е.</t>
  </si>
  <si>
    <t>Исаева Е.С.</t>
  </si>
  <si>
    <t>Щеголев А.С.</t>
  </si>
  <si>
    <t>Михальченко Н.А.</t>
  </si>
  <si>
    <t>Чугунов Н.В.</t>
  </si>
  <si>
    <t>Красовский А.А.</t>
  </si>
  <si>
    <t>Беспалов В.Ф.</t>
  </si>
  <si>
    <t>Отдельнова И.В.</t>
  </si>
  <si>
    <t>Общее кол-во</t>
  </si>
  <si>
    <t>кВТ</t>
  </si>
  <si>
    <t>Цена 1 кВТ</t>
  </si>
  <si>
    <t>Сумма</t>
  </si>
  <si>
    <t>Общее потребление</t>
  </si>
  <si>
    <t xml:space="preserve"> ДНП Старое Село по электричеству 2013</t>
  </si>
  <si>
    <t>Оплата</t>
  </si>
  <si>
    <t>Документ-основание</t>
  </si>
  <si>
    <t>ИЮЛЬ 2013</t>
  </si>
  <si>
    <t>Параметр</t>
  </si>
  <si>
    <t>Дата</t>
  </si>
  <si>
    <t>АВГУСТ 2013</t>
  </si>
  <si>
    <t>СЕНТЯБРЬ 2013</t>
  </si>
  <si>
    <t>ОКТЯБРЬ 2013</t>
  </si>
  <si>
    <t>Показание приборов учета электроэнергии на 12.2013. ДНП "Старое Село"</t>
  </si>
  <si>
    <t>№ п/п</t>
  </si>
  <si>
    <t>№ уч</t>
  </si>
  <si>
    <t xml:space="preserve"> Потребление электроэнергии</t>
  </si>
  <si>
    <t>Итого долг/переплата</t>
  </si>
  <si>
    <t>Начало показаний</t>
  </si>
  <si>
    <t>Конец месяца</t>
  </si>
  <si>
    <t>Разница</t>
  </si>
  <si>
    <t>итого за мес.</t>
  </si>
  <si>
    <t>ОБЩЕЕ</t>
  </si>
  <si>
    <t>Месяц : НОЯБРЬ 2013</t>
  </si>
  <si>
    <t>Месяц :ДЕКАБРЬ 2013</t>
  </si>
  <si>
    <t>АДМ.ЗДАНИЕ</t>
  </si>
  <si>
    <t>Агапкина А.Ю. (31,33)</t>
  </si>
  <si>
    <t>Грехов О.М. (59)</t>
  </si>
  <si>
    <t>Борисов А.В. (72)</t>
  </si>
  <si>
    <t>Гладких М.В. (204)</t>
  </si>
  <si>
    <t>Толстиков Л.В. (257)</t>
  </si>
  <si>
    <t>Вильданова Л.Р. (3)</t>
  </si>
  <si>
    <t>п/п №506</t>
  </si>
  <si>
    <t>п/п №16</t>
  </si>
  <si>
    <t>пп№316</t>
  </si>
  <si>
    <t>пп№656,657</t>
  </si>
  <si>
    <t>Иванов И (Пламенов)</t>
  </si>
  <si>
    <t>Чащев А.В.</t>
  </si>
  <si>
    <t>Рашитова А.Р.</t>
  </si>
  <si>
    <t>Кучумова И.А.</t>
  </si>
  <si>
    <t>Розанов А.В.</t>
  </si>
  <si>
    <t>Мерзлякова Н.В.</t>
  </si>
  <si>
    <t>Мещерякова О.В</t>
  </si>
  <si>
    <t>Кравцов Е.А.</t>
  </si>
  <si>
    <t>Мальцева Н.В.</t>
  </si>
  <si>
    <t>Когут Ю.Б.</t>
  </si>
  <si>
    <t>Корнейчук С.В.</t>
  </si>
  <si>
    <t>Показание приборов учета электроэнергии на 03.2014. ДНП "Старое Село"</t>
  </si>
  <si>
    <t>Показание приборов учета электроэнергии на 01.2014. ДНП "Старое Село"</t>
  </si>
  <si>
    <t>Показание приборов учета электроэнергии на 04.2014. ДНП "Старое Село"</t>
  </si>
  <si>
    <t xml:space="preserve"> ДНП Старое Село по электричеству 2014</t>
  </si>
  <si>
    <t>Федорова И.Н. (78)</t>
  </si>
  <si>
    <t>Короткова Г.М.</t>
  </si>
  <si>
    <t>Жуков М.А.</t>
  </si>
  <si>
    <t>Долг на 01.14</t>
  </si>
  <si>
    <t>Показание приборов учета электроэнергии на 05.2014. ДНП "Старое Село"</t>
  </si>
  <si>
    <t>Лобачев А.В.</t>
  </si>
  <si>
    <t>Колосовская В.В.</t>
  </si>
  <si>
    <t>Показание приборов учета электроэнергии на 06.2014. ДНП "Старое Село"</t>
  </si>
  <si>
    <t>Масатян</t>
  </si>
  <si>
    <t>Царихин В.А.</t>
  </si>
  <si>
    <t>Верещаг А.Ф.</t>
  </si>
  <si>
    <t>Добровольская (119)</t>
  </si>
  <si>
    <t>Терлецкий (66)</t>
  </si>
  <si>
    <t>Винокуров</t>
  </si>
  <si>
    <t>Месяц :  ЯНВАРЬ 2014</t>
  </si>
  <si>
    <t>13,08</t>
  </si>
  <si>
    <t>660,10</t>
  </si>
  <si>
    <t>Месяц :  ФЕВРАЛЬ 2014</t>
  </si>
  <si>
    <t>Показание приборов учета электроэнергии на 02.2014. ДНП "Старое Село"</t>
  </si>
  <si>
    <t>п/п №440</t>
  </si>
  <si>
    <t>Месяц :  МАРТ 2014</t>
  </si>
  <si>
    <t>923,439,440</t>
  </si>
  <si>
    <t>Месяц :  АПРЕЛЬ 2014</t>
  </si>
  <si>
    <t>Месяц :  МАЙ 2014</t>
  </si>
  <si>
    <t>Месяц :  ИЮНЬ 2014</t>
  </si>
  <si>
    <t>Показание приборов учета электроэнергии на 07.2014. ДНП "Старое Село"</t>
  </si>
  <si>
    <t>Месяц :  ИЮЛЬ 2014</t>
  </si>
  <si>
    <t>Месяц : АВГУСТ 2014</t>
  </si>
  <si>
    <t>Буханов Д.В.</t>
  </si>
  <si>
    <t>Плюхин В.А.</t>
  </si>
  <si>
    <t>Рябухина Н.Г.</t>
  </si>
  <si>
    <t>Кисилева М.Р.</t>
  </si>
  <si>
    <t>Бахрушина И.В.</t>
  </si>
  <si>
    <t>Каретко М.И.</t>
  </si>
  <si>
    <t>Федоров Д.В. (271)</t>
  </si>
  <si>
    <t>Показание приборов учета электроэнергии на 08.2014. ДНП "Старое Село"</t>
  </si>
  <si>
    <t>Месяц : СЕНТЯБРЬ 2014</t>
  </si>
  <si>
    <t>Вершинский Г.И.</t>
  </si>
  <si>
    <t>Мещерякова Н.П.</t>
  </si>
  <si>
    <t>Ляшук С.М.</t>
  </si>
  <si>
    <t>Мальцева Н.В. (115)</t>
  </si>
  <si>
    <t>???????</t>
  </si>
  <si>
    <t>?????????????</t>
  </si>
  <si>
    <t>Федотов Д.В.</t>
  </si>
  <si>
    <t>Федотов Д.В. (271)</t>
  </si>
  <si>
    <t>Пузанов И.К.</t>
  </si>
  <si>
    <t>Показание приборов учета электроэнергии на 09.2014. ДНП "Старое Село"</t>
  </si>
  <si>
    <t>Закордонец А.А. (14)</t>
  </si>
  <si>
    <t>Никитин</t>
  </si>
  <si>
    <t>Дорофеева И.В.</t>
  </si>
  <si>
    <t>Тимина О.А.</t>
  </si>
  <si>
    <t>??????????</t>
  </si>
  <si>
    <t>Кондратьева Е.В.</t>
  </si>
  <si>
    <t>Чернобривко Г. Н.</t>
  </si>
  <si>
    <t>Показание приборов учета электроэнергии на 10.2014. ДНП "Старое Село"</t>
  </si>
  <si>
    <t>Месяц : октябрь 2014</t>
  </si>
  <si>
    <t>Показание приборов учета электроэнергии на 11.2014. ДНП "Старое Село"</t>
  </si>
  <si>
    <t>Месяц : ноябрь 2014</t>
  </si>
  <si>
    <t>57,61,63</t>
  </si>
  <si>
    <t>Показание приборов учета электроэнергии на 12.2014. ДНП "Старое Село"</t>
  </si>
  <si>
    <t>Месяц : декабрь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</si>
</sst>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р_._-;\-* #,##0.00\ _р_._-;_-* &quot;-&quot;??\ 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17" fontId="0" fillId="0" borderId="0" xfId="0" applyNumberFormat="1"/>
    <xf numFmtId="17" fontId="4" fillId="0" borderId="0" xfId="2" applyNumberFormat="1"/>
    <xf numFmtId="14" fontId="0" fillId="0" borderId="0" xfId="0" applyNumberFormat="1"/>
    <xf numFmtId="0" fontId="5" fillId="2" borderId="1" xfId="0" applyFont="1" applyFill="1" applyBorder="1"/>
    <xf numFmtId="0" fontId="0" fillId="0" borderId="1" xfId="0" applyBorder="1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6" fillId="3" borderId="0" xfId="0" applyFont="1" applyFill="1"/>
    <xf numFmtId="0" fontId="6" fillId="6" borderId="0" xfId="0" applyFont="1" applyFill="1"/>
    <xf numFmtId="43" fontId="0" fillId="0" borderId="1" xfId="1" applyFont="1" applyBorder="1"/>
    <xf numFmtId="0" fontId="0" fillId="0" borderId="1" xfId="0" applyBorder="1" applyAlignment="1">
      <alignment horizontal="right"/>
    </xf>
    <xf numFmtId="43" fontId="0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3" fillId="5" borderId="7" xfId="0" applyFont="1" applyFill="1" applyBorder="1"/>
    <xf numFmtId="17" fontId="3" fillId="0" borderId="7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/>
    <xf numFmtId="0" fontId="0" fillId="0" borderId="12" xfId="0" applyNumberFormat="1" applyBorder="1" applyAlignment="1">
      <alignment horizontal="center" vertical="center"/>
    </xf>
    <xf numFmtId="0" fontId="0" fillId="0" borderId="2" xfId="0" applyBorder="1" applyAlignment="1"/>
    <xf numFmtId="0" fontId="0" fillId="0" borderId="10" xfId="0" applyBorder="1"/>
    <xf numFmtId="0" fontId="0" fillId="0" borderId="2" xfId="0" applyBorder="1"/>
    <xf numFmtId="0" fontId="7" fillId="0" borderId="1" xfId="0" applyFont="1" applyFill="1" applyBorder="1"/>
    <xf numFmtId="0" fontId="7" fillId="0" borderId="1" xfId="0" applyFont="1" applyBorder="1"/>
    <xf numFmtId="17" fontId="4" fillId="0" borderId="7" xfId="2" applyNumberFormat="1" applyBorder="1" applyAlignment="1">
      <alignment horizontal="left"/>
    </xf>
    <xf numFmtId="17" fontId="4" fillId="0" borderId="8" xfId="2" applyNumberFormat="1" applyBorder="1" applyAlignment="1">
      <alignment horizontal="left"/>
    </xf>
    <xf numFmtId="43" fontId="0" fillId="0" borderId="1" xfId="0" applyNumberFormat="1" applyBorder="1" applyAlignment="1">
      <alignment wrapText="1"/>
    </xf>
    <xf numFmtId="43" fontId="0" fillId="0" borderId="1" xfId="0" applyNumberFormat="1" applyBorder="1"/>
    <xf numFmtId="2" fontId="9" fillId="5" borderId="1" xfId="1" applyNumberFormat="1" applyFont="1" applyFill="1" applyBorder="1"/>
    <xf numFmtId="0" fontId="3" fillId="0" borderId="16" xfId="0" applyFont="1" applyBorder="1"/>
    <xf numFmtId="0" fontId="3" fillId="0" borderId="10" xfId="0" applyFont="1" applyBorder="1"/>
    <xf numFmtId="0" fontId="3" fillId="5" borderId="10" xfId="0" applyFont="1" applyFill="1" applyBorder="1"/>
    <xf numFmtId="17" fontId="3" fillId="0" borderId="17" xfId="0" applyNumberFormat="1" applyFont="1" applyBorder="1" applyAlignment="1">
      <alignment horizontal="left"/>
    </xf>
    <xf numFmtId="17" fontId="4" fillId="0" borderId="10" xfId="2" applyNumberFormat="1" applyBorder="1" applyAlignment="1">
      <alignment horizontal="left"/>
    </xf>
    <xf numFmtId="0" fontId="3" fillId="0" borderId="18" xfId="0" applyFont="1" applyBorder="1"/>
    <xf numFmtId="43" fontId="0" fillId="0" borderId="2" xfId="0" applyNumberFormat="1" applyBorder="1"/>
    <xf numFmtId="2" fontId="0" fillId="0" borderId="0" xfId="0" applyNumberFormat="1"/>
    <xf numFmtId="2" fontId="2" fillId="0" borderId="1" xfId="0" applyNumberFormat="1" applyFont="1" applyBorder="1"/>
    <xf numFmtId="0" fontId="7" fillId="0" borderId="2" xfId="0" applyFont="1" applyFill="1" applyBorder="1"/>
    <xf numFmtId="0" fontId="6" fillId="0" borderId="0" xfId="0" applyFont="1"/>
    <xf numFmtId="2" fontId="7" fillId="0" borderId="10" xfId="2" applyNumberFormat="1" applyFont="1" applyBorder="1" applyAlignment="1">
      <alignment horizontal="left"/>
    </xf>
    <xf numFmtId="0" fontId="0" fillId="0" borderId="0" xfId="0" applyFill="1" applyBorder="1"/>
    <xf numFmtId="2" fontId="8" fillId="0" borderId="0" xfId="1" applyNumberFormat="1" applyFont="1" applyFill="1" applyBorder="1"/>
    <xf numFmtId="2" fontId="9" fillId="8" borderId="1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7" borderId="1" xfId="0" applyFill="1" applyBorder="1"/>
    <xf numFmtId="1" fontId="5" fillId="2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/>
    <xf numFmtId="2" fontId="7" fillId="0" borderId="1" xfId="2" applyNumberFormat="1" applyFont="1" applyBorder="1" applyAlignment="1">
      <alignment horizontal="left"/>
    </xf>
    <xf numFmtId="43" fontId="3" fillId="0" borderId="10" xfId="1" applyFont="1" applyBorder="1"/>
    <xf numFmtId="2" fontId="3" fillId="0" borderId="10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4" fillId="0" borderId="1" xfId="2" applyNumberFormat="1" applyBorder="1" applyAlignment="1">
      <alignment horizontal="left"/>
    </xf>
    <xf numFmtId="43" fontId="0" fillId="0" borderId="1" xfId="1" applyFont="1" applyBorder="1" applyAlignment="1">
      <alignment horizontal="left"/>
    </xf>
    <xf numFmtId="43" fontId="0" fillId="0" borderId="1" xfId="0" applyNumberFormat="1" applyBorder="1" applyAlignment="1">
      <alignment horizontal="left"/>
    </xf>
    <xf numFmtId="43" fontId="0" fillId="0" borderId="1" xfId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2" fontId="3" fillId="0" borderId="1" xfId="1" applyNumberFormat="1" applyFont="1" applyBorder="1"/>
    <xf numFmtId="43" fontId="3" fillId="0" borderId="10" xfId="0" applyNumberFormat="1" applyFont="1" applyBorder="1"/>
    <xf numFmtId="0" fontId="6" fillId="0" borderId="0" xfId="0" applyFont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3" fillId="4" borderId="10" xfId="0" applyFont="1" applyFill="1" applyBorder="1"/>
    <xf numFmtId="43" fontId="3" fillId="0" borderId="1" xfId="0" applyNumberFormat="1" applyFon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5">
    <dxf>
      <fill>
        <patternFill patternType="solid">
          <fgColor rgb="FFFF0000"/>
          <bgColor rgb="FFFFFFFF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62"/>
  <sheetViews>
    <sheetView workbookViewId="0">
      <selection activeCell="B33" sqref="B33"/>
    </sheetView>
  </sheetViews>
  <sheetFormatPr defaultRowHeight="15" x14ac:dyDescent="0.25"/>
  <cols>
    <col min="2" max="2" width="20.85546875" bestFit="1" customWidth="1"/>
    <col min="3" max="3" width="13.42578125" bestFit="1" customWidth="1"/>
    <col min="4" max="4" width="17.7109375" bestFit="1" customWidth="1"/>
    <col min="5" max="5" width="17.7109375" customWidth="1"/>
    <col min="6" max="6" width="13.140625" bestFit="1" customWidth="1"/>
    <col min="7" max="7" width="12.140625" bestFit="1" customWidth="1"/>
    <col min="8" max="8" width="16.140625" bestFit="1" customWidth="1"/>
    <col min="9" max="9" width="12.5703125" bestFit="1" customWidth="1"/>
    <col min="10" max="10" width="12.28515625" customWidth="1"/>
    <col min="11" max="11" width="12.5703125" bestFit="1" customWidth="1"/>
  </cols>
  <sheetData>
    <row r="1" spans="1:13" ht="18.7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3" x14ac:dyDescent="0.25">
      <c r="A2" t="s">
        <v>0</v>
      </c>
      <c r="C2" s="3">
        <v>41711</v>
      </c>
    </row>
    <row r="3" spans="1:13" ht="18.75" x14ac:dyDescent="0.3">
      <c r="A3" s="9" t="s">
        <v>12</v>
      </c>
      <c r="B3" t="s">
        <v>14</v>
      </c>
    </row>
    <row r="4" spans="1:13" ht="18.75" x14ac:dyDescent="0.3">
      <c r="A4" s="10" t="s">
        <v>13</v>
      </c>
      <c r="B4" t="s">
        <v>15</v>
      </c>
    </row>
    <row r="5" spans="1:13" x14ac:dyDescent="0.25">
      <c r="D5" s="2"/>
      <c r="E5" s="1"/>
      <c r="F5" s="1">
        <v>41456</v>
      </c>
      <c r="G5" s="1">
        <v>41487</v>
      </c>
      <c r="H5" s="1">
        <v>41518</v>
      </c>
      <c r="I5" s="1">
        <v>41548</v>
      </c>
      <c r="J5" s="1">
        <v>41579</v>
      </c>
      <c r="K5" s="1">
        <v>41609</v>
      </c>
      <c r="L5" s="1"/>
      <c r="M5" s="1"/>
    </row>
    <row r="6" spans="1:13" ht="15.75" thickBot="1" x14ac:dyDescent="0.3">
      <c r="D6" t="s">
        <v>1</v>
      </c>
      <c r="F6">
        <v>4.01</v>
      </c>
      <c r="G6">
        <v>4.01</v>
      </c>
      <c r="H6">
        <v>4.01</v>
      </c>
      <c r="I6">
        <v>4.01</v>
      </c>
      <c r="J6">
        <v>4.01</v>
      </c>
      <c r="K6">
        <v>4.01</v>
      </c>
    </row>
    <row r="7" spans="1:13" x14ac:dyDescent="0.25">
      <c r="A7" s="92"/>
      <c r="B7" s="93"/>
      <c r="C7" s="93"/>
      <c r="D7" s="93"/>
      <c r="E7" s="93"/>
      <c r="F7" s="90" t="s">
        <v>11</v>
      </c>
      <c r="G7" s="90"/>
      <c r="H7" s="90"/>
      <c r="I7" s="90"/>
      <c r="J7" s="90"/>
      <c r="K7" s="91"/>
    </row>
    <row r="8" spans="1:13" ht="15.75" thickBot="1" x14ac:dyDescent="0.3">
      <c r="A8" s="14" t="s">
        <v>8</v>
      </c>
      <c r="B8" s="15" t="s">
        <v>3</v>
      </c>
      <c r="C8" s="15" t="s">
        <v>2</v>
      </c>
      <c r="D8" s="16" t="s">
        <v>9</v>
      </c>
      <c r="E8" s="15" t="s">
        <v>10</v>
      </c>
      <c r="F8" s="17">
        <v>41456</v>
      </c>
      <c r="G8" s="17">
        <v>41487</v>
      </c>
      <c r="H8" s="17">
        <v>41518</v>
      </c>
      <c r="I8" s="17">
        <v>41548</v>
      </c>
      <c r="J8" s="43">
        <v>41579</v>
      </c>
      <c r="K8" s="44">
        <v>41609</v>
      </c>
    </row>
    <row r="9" spans="1:13" x14ac:dyDescent="0.25">
      <c r="A9" s="38"/>
      <c r="B9" s="57" t="s">
        <v>78</v>
      </c>
      <c r="C9" s="40">
        <v>1</v>
      </c>
      <c r="D9" s="47">
        <f>E9-F9-G9-H9-I9-J9-K9</f>
        <v>-64.480799999999988</v>
      </c>
      <c r="E9" s="46">
        <f>ноя.13!I7+дек.13!I7</f>
        <v>0</v>
      </c>
      <c r="F9" s="40"/>
      <c r="G9" s="40"/>
      <c r="H9" s="40"/>
      <c r="I9" s="40"/>
      <c r="J9" s="13">
        <f>ноя.13!H7</f>
        <v>31.518599999999999</v>
      </c>
      <c r="K9" s="54">
        <f>дек.13!H7</f>
        <v>32.962199999999996</v>
      </c>
    </row>
    <row r="10" spans="1:13" x14ac:dyDescent="0.25">
      <c r="A10" s="5"/>
      <c r="B10" s="5" t="s">
        <v>73</v>
      </c>
      <c r="C10" s="5">
        <v>2</v>
      </c>
      <c r="D10" s="47">
        <f t="shared" ref="D10:D73" si="0">E10-F10-G10-H10-I10-J10-K10</f>
        <v>0</v>
      </c>
      <c r="E10" s="46"/>
      <c r="F10" s="5"/>
      <c r="G10" s="5"/>
      <c r="H10" s="5"/>
      <c r="I10" s="5"/>
      <c r="J10" s="11">
        <v>0</v>
      </c>
      <c r="K10" s="5"/>
    </row>
    <row r="11" spans="1:13" x14ac:dyDescent="0.25">
      <c r="A11" s="5"/>
      <c r="B11" s="41" t="s">
        <v>79</v>
      </c>
      <c r="C11" s="5">
        <v>4</v>
      </c>
      <c r="D11" s="47">
        <f t="shared" si="0"/>
        <v>-26.024899999999999</v>
      </c>
      <c r="E11" s="46">
        <f>ноя.13!I8+дек.13!I8</f>
        <v>0</v>
      </c>
      <c r="F11" s="5"/>
      <c r="G11" s="5"/>
      <c r="H11" s="5"/>
      <c r="I11" s="5"/>
      <c r="J11" s="11">
        <f>ноя.13!H8</f>
        <v>26.024899999999999</v>
      </c>
      <c r="K11" s="46">
        <f>дек.13!H8</f>
        <v>0</v>
      </c>
    </row>
    <row r="12" spans="1:13" x14ac:dyDescent="0.25">
      <c r="A12" s="5"/>
      <c r="B12" s="5"/>
      <c r="C12" s="5">
        <v>5</v>
      </c>
      <c r="D12" s="47">
        <f t="shared" si="0"/>
        <v>0</v>
      </c>
      <c r="E12" s="46"/>
      <c r="F12" s="5"/>
      <c r="G12" s="5"/>
      <c r="H12" s="5"/>
      <c r="I12" s="5"/>
      <c r="J12" s="11"/>
      <c r="K12" s="5"/>
    </row>
    <row r="13" spans="1:13" x14ac:dyDescent="0.25">
      <c r="A13" s="5"/>
      <c r="B13" s="5"/>
      <c r="C13" s="5">
        <v>6</v>
      </c>
      <c r="D13" s="47">
        <f t="shared" si="0"/>
        <v>0</v>
      </c>
      <c r="E13" s="46"/>
      <c r="F13" s="5"/>
      <c r="G13" s="5"/>
      <c r="H13" s="5"/>
      <c r="I13" s="5"/>
      <c r="J13" s="11"/>
      <c r="K13" s="5"/>
    </row>
    <row r="14" spans="1:13" x14ac:dyDescent="0.25">
      <c r="A14" s="5"/>
      <c r="B14" s="5"/>
      <c r="C14" s="5">
        <v>7</v>
      </c>
      <c r="D14" s="47">
        <f t="shared" si="0"/>
        <v>0</v>
      </c>
      <c r="E14" s="46"/>
      <c r="F14" s="5"/>
      <c r="G14" s="5"/>
      <c r="H14" s="5"/>
      <c r="I14" s="5"/>
      <c r="J14" s="11"/>
      <c r="K14" s="5"/>
    </row>
    <row r="15" spans="1:13" x14ac:dyDescent="0.25">
      <c r="A15" s="5"/>
      <c r="B15" s="5"/>
      <c r="C15" s="5">
        <v>8</v>
      </c>
      <c r="D15" s="47">
        <f t="shared" si="0"/>
        <v>0</v>
      </c>
      <c r="E15" s="46"/>
      <c r="F15" s="5"/>
      <c r="G15" s="5"/>
      <c r="H15" s="5"/>
      <c r="I15" s="5"/>
      <c r="J15" s="11"/>
      <c r="K15" s="5"/>
    </row>
    <row r="16" spans="1:13" x14ac:dyDescent="0.25">
      <c r="A16" s="5"/>
      <c r="B16" s="5"/>
      <c r="C16" s="5">
        <v>9</v>
      </c>
      <c r="D16" s="47">
        <f t="shared" si="0"/>
        <v>0</v>
      </c>
      <c r="E16" s="46"/>
      <c r="F16" s="5"/>
      <c r="G16" s="5"/>
      <c r="H16" s="5"/>
      <c r="I16" s="5"/>
      <c r="J16" s="11"/>
      <c r="K16" s="5"/>
    </row>
    <row r="17" spans="1:11" x14ac:dyDescent="0.25">
      <c r="A17" s="5"/>
      <c r="B17" s="5"/>
      <c r="C17" s="5">
        <v>10</v>
      </c>
      <c r="D17" s="47">
        <f t="shared" si="0"/>
        <v>0</v>
      </c>
      <c r="E17" s="46"/>
      <c r="F17" s="5"/>
      <c r="G17" s="5"/>
      <c r="H17" s="5"/>
      <c r="I17" s="5"/>
      <c r="J17" s="11"/>
      <c r="K17" s="5"/>
    </row>
    <row r="18" spans="1:11" x14ac:dyDescent="0.25">
      <c r="A18" s="5"/>
      <c r="B18" s="5"/>
      <c r="C18" s="5">
        <v>11</v>
      </c>
      <c r="D18" s="47">
        <f t="shared" si="0"/>
        <v>0</v>
      </c>
      <c r="E18" s="46"/>
      <c r="F18" s="5"/>
      <c r="G18" s="5"/>
      <c r="H18" s="5"/>
      <c r="I18" s="5"/>
      <c r="J18" s="11"/>
      <c r="K18" s="5"/>
    </row>
    <row r="19" spans="1:11" x14ac:dyDescent="0.25">
      <c r="A19" s="5"/>
      <c r="B19" s="42" t="s">
        <v>80</v>
      </c>
      <c r="C19" s="5">
        <v>12</v>
      </c>
      <c r="D19" s="47">
        <f t="shared" si="0"/>
        <v>-1179.2207000000001</v>
      </c>
      <c r="E19" s="46">
        <f>ноя.13!I9+дек.13!I9</f>
        <v>0</v>
      </c>
      <c r="F19" s="5"/>
      <c r="G19" s="5"/>
      <c r="H19" s="5"/>
      <c r="I19" s="5"/>
      <c r="J19" s="11">
        <f>ноя.13!H9</f>
        <v>700.70740000000001</v>
      </c>
      <c r="K19" s="46">
        <f>дек.13!H9</f>
        <v>478.51330000000002</v>
      </c>
    </row>
    <row r="20" spans="1:11" x14ac:dyDescent="0.25">
      <c r="A20" s="5"/>
      <c r="B20" s="42" t="s">
        <v>81</v>
      </c>
      <c r="C20" s="5">
        <v>13</v>
      </c>
      <c r="D20" s="47">
        <f t="shared" si="0"/>
        <v>0</v>
      </c>
      <c r="E20" s="46">
        <f>ноя.13!I10+дек.13!I10</f>
        <v>0</v>
      </c>
      <c r="F20" s="5"/>
      <c r="G20" s="5"/>
      <c r="H20" s="5"/>
      <c r="I20" s="5"/>
      <c r="J20" s="11">
        <v>0</v>
      </c>
      <c r="K20" s="5"/>
    </row>
    <row r="21" spans="1:11" x14ac:dyDescent="0.25">
      <c r="A21" s="5"/>
      <c r="B21" s="5"/>
      <c r="C21" s="5">
        <v>14</v>
      </c>
      <c r="D21" s="47">
        <f t="shared" si="0"/>
        <v>0</v>
      </c>
      <c r="E21" s="46"/>
      <c r="F21" s="5"/>
      <c r="G21" s="5"/>
      <c r="H21" s="5"/>
      <c r="I21" s="5"/>
      <c r="J21" s="11"/>
      <c r="K21" s="5"/>
    </row>
    <row r="22" spans="1:11" x14ac:dyDescent="0.25">
      <c r="A22" s="5"/>
      <c r="B22" s="5"/>
      <c r="C22" s="5">
        <v>15</v>
      </c>
      <c r="D22" s="47">
        <f t="shared" si="0"/>
        <v>0</v>
      </c>
      <c r="E22" s="46"/>
      <c r="F22" s="5"/>
      <c r="G22" s="5"/>
      <c r="H22" s="5"/>
      <c r="I22" s="5"/>
      <c r="J22" s="11"/>
      <c r="K22" s="5"/>
    </row>
    <row r="23" spans="1:11" x14ac:dyDescent="0.25">
      <c r="A23" s="5"/>
      <c r="B23" s="5"/>
      <c r="C23" s="5">
        <v>16</v>
      </c>
      <c r="D23" s="47">
        <f t="shared" si="0"/>
        <v>0</v>
      </c>
      <c r="E23" s="46"/>
      <c r="F23" s="5"/>
      <c r="G23" s="5"/>
      <c r="H23" s="5"/>
      <c r="I23" s="5"/>
      <c r="J23" s="11"/>
      <c r="K23" s="5"/>
    </row>
    <row r="24" spans="1:11" x14ac:dyDescent="0.25">
      <c r="A24" s="5"/>
      <c r="B24" s="5"/>
      <c r="C24" s="5">
        <v>17</v>
      </c>
      <c r="D24" s="47">
        <f t="shared" si="0"/>
        <v>0</v>
      </c>
      <c r="E24" s="46"/>
      <c r="F24" s="5"/>
      <c r="G24" s="5"/>
      <c r="H24" s="5"/>
      <c r="I24" s="5"/>
      <c r="J24" s="11"/>
      <c r="K24" s="5"/>
    </row>
    <row r="25" spans="1:11" x14ac:dyDescent="0.25">
      <c r="A25" s="5"/>
      <c r="B25" s="5"/>
      <c r="C25" s="5">
        <v>18</v>
      </c>
      <c r="D25" s="47">
        <f t="shared" si="0"/>
        <v>0</v>
      </c>
      <c r="E25" s="46"/>
      <c r="F25" s="5"/>
      <c r="G25" s="5"/>
      <c r="H25" s="5"/>
      <c r="I25" s="5"/>
      <c r="J25" s="11"/>
      <c r="K25" s="5"/>
    </row>
    <row r="26" spans="1:11" x14ac:dyDescent="0.25">
      <c r="A26" s="5"/>
      <c r="B26" s="5"/>
      <c r="C26" s="5">
        <v>19</v>
      </c>
      <c r="D26" s="47">
        <f t="shared" si="0"/>
        <v>0</v>
      </c>
      <c r="E26" s="46"/>
      <c r="F26" s="5"/>
      <c r="G26" s="5"/>
      <c r="H26" s="5"/>
      <c r="I26" s="5"/>
      <c r="J26" s="11"/>
      <c r="K26" s="5"/>
    </row>
    <row r="27" spans="1:11" x14ac:dyDescent="0.25">
      <c r="A27" s="5"/>
      <c r="B27" s="5"/>
      <c r="C27" s="5">
        <v>20</v>
      </c>
      <c r="D27" s="47">
        <f t="shared" si="0"/>
        <v>0</v>
      </c>
      <c r="E27" s="46"/>
      <c r="F27" s="5"/>
      <c r="G27" s="5"/>
      <c r="H27" s="5"/>
      <c r="I27" s="5"/>
      <c r="J27" s="11"/>
      <c r="K27" s="5"/>
    </row>
    <row r="28" spans="1:11" x14ac:dyDescent="0.25">
      <c r="A28" s="5"/>
      <c r="B28" s="5"/>
      <c r="C28" s="5">
        <v>21</v>
      </c>
      <c r="D28" s="47">
        <f t="shared" si="0"/>
        <v>0</v>
      </c>
      <c r="E28" s="46"/>
      <c r="F28" s="5"/>
      <c r="G28" s="5"/>
      <c r="H28" s="5"/>
      <c r="I28" s="5"/>
      <c r="J28" s="11"/>
      <c r="K28" s="5"/>
    </row>
    <row r="29" spans="1:11" x14ac:dyDescent="0.25">
      <c r="A29" s="5"/>
      <c r="B29" s="5"/>
      <c r="C29" s="5">
        <v>22</v>
      </c>
      <c r="D29" s="47">
        <f t="shared" si="0"/>
        <v>0</v>
      </c>
      <c r="E29" s="46"/>
      <c r="F29" s="5"/>
      <c r="G29" s="5"/>
      <c r="H29" s="5"/>
      <c r="I29" s="5"/>
      <c r="J29" s="11"/>
      <c r="K29" s="5"/>
    </row>
    <row r="30" spans="1:11" x14ac:dyDescent="0.25">
      <c r="A30" s="5"/>
      <c r="B30" s="5"/>
      <c r="C30" s="5">
        <v>23</v>
      </c>
      <c r="D30" s="47">
        <f t="shared" si="0"/>
        <v>0</v>
      </c>
      <c r="E30" s="46"/>
      <c r="F30" s="5"/>
      <c r="G30" s="5"/>
      <c r="H30" s="5"/>
      <c r="I30" s="5"/>
      <c r="J30" s="11"/>
      <c r="K30" s="5"/>
    </row>
    <row r="31" spans="1:11" x14ac:dyDescent="0.25">
      <c r="A31" s="5"/>
      <c r="B31" s="5"/>
      <c r="C31" s="5">
        <v>24</v>
      </c>
      <c r="D31" s="47">
        <f t="shared" si="0"/>
        <v>0</v>
      </c>
      <c r="E31" s="46"/>
      <c r="F31" s="5"/>
      <c r="G31" s="5"/>
      <c r="H31" s="5"/>
      <c r="I31" s="5"/>
      <c r="J31" s="11"/>
      <c r="K31" s="5"/>
    </row>
    <row r="32" spans="1:11" x14ac:dyDescent="0.25">
      <c r="A32" s="5"/>
      <c r="B32" s="42" t="s">
        <v>83</v>
      </c>
      <c r="C32" s="5">
        <v>25</v>
      </c>
      <c r="D32" s="47">
        <f t="shared" si="0"/>
        <v>-2576.9061999999999</v>
      </c>
      <c r="E32" s="46">
        <f>ноя.13!I11+дек.13!I11</f>
        <v>0</v>
      </c>
      <c r="F32" s="5"/>
      <c r="G32" s="5"/>
      <c r="H32" s="5"/>
      <c r="I32" s="5"/>
      <c r="J32" s="11">
        <f>ноя.13!H11</f>
        <v>1155.8424</v>
      </c>
      <c r="K32" s="46">
        <f>дек.13!H11</f>
        <v>1421.0637999999999</v>
      </c>
    </row>
    <row r="33" spans="1:11" x14ac:dyDescent="0.25">
      <c r="A33" s="5"/>
      <c r="B33" s="5"/>
      <c r="C33" s="5">
        <v>26</v>
      </c>
      <c r="D33" s="47">
        <f t="shared" si="0"/>
        <v>0</v>
      </c>
      <c r="E33" s="46"/>
      <c r="F33" s="5"/>
      <c r="G33" s="5"/>
      <c r="H33" s="5"/>
      <c r="I33" s="5"/>
      <c r="J33" s="11"/>
      <c r="K33" s="5"/>
    </row>
    <row r="34" spans="1:11" x14ac:dyDescent="0.25">
      <c r="A34" s="5"/>
      <c r="B34" s="5"/>
      <c r="C34" s="5">
        <v>27</v>
      </c>
      <c r="D34" s="47">
        <f t="shared" si="0"/>
        <v>0</v>
      </c>
      <c r="E34" s="46"/>
      <c r="F34" s="5"/>
      <c r="G34" s="5"/>
      <c r="H34" s="5"/>
      <c r="I34" s="5"/>
      <c r="J34" s="11"/>
      <c r="K34" s="5"/>
    </row>
    <row r="35" spans="1:11" x14ac:dyDescent="0.25">
      <c r="A35" s="5"/>
      <c r="B35" s="5"/>
      <c r="C35" s="5">
        <v>28</v>
      </c>
      <c r="D35" s="47">
        <f t="shared" si="0"/>
        <v>0</v>
      </c>
      <c r="E35" s="46"/>
      <c r="F35" s="5"/>
      <c r="G35" s="5"/>
      <c r="H35" s="5"/>
      <c r="I35" s="5"/>
      <c r="J35" s="11"/>
      <c r="K35" s="5"/>
    </row>
    <row r="36" spans="1:11" x14ac:dyDescent="0.25">
      <c r="A36" s="5"/>
      <c r="B36" s="5"/>
      <c r="C36" s="5">
        <v>29</v>
      </c>
      <c r="D36" s="47">
        <f t="shared" si="0"/>
        <v>0</v>
      </c>
      <c r="E36" s="46"/>
      <c r="F36" s="5"/>
      <c r="G36" s="5"/>
      <c r="H36" s="5"/>
      <c r="I36" s="5"/>
      <c r="J36" s="11"/>
      <c r="K36" s="5"/>
    </row>
    <row r="37" spans="1:11" x14ac:dyDescent="0.25">
      <c r="A37" s="5"/>
      <c r="B37" s="5" t="s">
        <v>68</v>
      </c>
      <c r="C37" s="5">
        <v>30</v>
      </c>
      <c r="D37" s="47">
        <f t="shared" si="0"/>
        <v>0</v>
      </c>
      <c r="E37" s="46"/>
      <c r="F37" s="5"/>
      <c r="G37" s="5"/>
      <c r="H37" s="5"/>
      <c r="I37" s="5"/>
      <c r="J37" s="11">
        <v>0</v>
      </c>
      <c r="K37" s="5"/>
    </row>
    <row r="38" spans="1:11" x14ac:dyDescent="0.25">
      <c r="A38" s="5"/>
      <c r="B38" s="5" t="s">
        <v>16</v>
      </c>
      <c r="C38" s="5">
        <v>32</v>
      </c>
      <c r="D38" s="47">
        <f t="shared" si="0"/>
        <v>0</v>
      </c>
      <c r="E38" s="46"/>
      <c r="F38" s="5"/>
      <c r="G38" s="5"/>
      <c r="H38" s="5"/>
      <c r="I38" s="5"/>
      <c r="J38" s="11">
        <f>0</f>
        <v>0</v>
      </c>
      <c r="K38" s="5"/>
    </row>
    <row r="39" spans="1:11" x14ac:dyDescent="0.25">
      <c r="A39" s="5"/>
      <c r="B39" s="5"/>
      <c r="C39" s="5">
        <v>34</v>
      </c>
      <c r="D39" s="47">
        <f t="shared" si="0"/>
        <v>0</v>
      </c>
      <c r="E39" s="46"/>
      <c r="F39" s="5"/>
      <c r="G39" s="5"/>
      <c r="H39" s="5"/>
      <c r="I39" s="5"/>
      <c r="J39" s="11"/>
      <c r="K39" s="5"/>
    </row>
    <row r="40" spans="1:11" x14ac:dyDescent="0.25">
      <c r="A40" s="5"/>
      <c r="B40" s="5"/>
      <c r="C40" s="5">
        <v>35</v>
      </c>
      <c r="D40" s="47">
        <f t="shared" si="0"/>
        <v>0</v>
      </c>
      <c r="E40" s="46"/>
      <c r="F40" s="5"/>
      <c r="G40" s="5"/>
      <c r="H40" s="5"/>
      <c r="I40" s="5"/>
      <c r="J40" s="11"/>
      <c r="K40" s="5"/>
    </row>
    <row r="41" spans="1:11" x14ac:dyDescent="0.25">
      <c r="A41" s="5"/>
      <c r="B41" s="5"/>
      <c r="C41" s="5">
        <v>36</v>
      </c>
      <c r="D41" s="47">
        <f t="shared" si="0"/>
        <v>0</v>
      </c>
      <c r="E41" s="46"/>
      <c r="F41" s="5"/>
      <c r="G41" s="5"/>
      <c r="H41" s="5"/>
      <c r="I41" s="5"/>
      <c r="J41" s="11"/>
      <c r="K41" s="5"/>
    </row>
    <row r="42" spans="1:11" x14ac:dyDescent="0.25">
      <c r="A42" s="5"/>
      <c r="B42" s="5"/>
      <c r="C42" s="5">
        <v>37</v>
      </c>
      <c r="D42" s="47">
        <f t="shared" si="0"/>
        <v>0</v>
      </c>
      <c r="E42" s="46"/>
      <c r="F42" s="5"/>
      <c r="G42" s="5"/>
      <c r="H42" s="5"/>
      <c r="I42" s="5"/>
      <c r="J42" s="11"/>
      <c r="K42" s="5"/>
    </row>
    <row r="43" spans="1:11" x14ac:dyDescent="0.25">
      <c r="A43" s="5"/>
      <c r="B43" s="5" t="s">
        <v>17</v>
      </c>
      <c r="C43" s="5">
        <v>38</v>
      </c>
      <c r="D43" s="47">
        <f t="shared" si="0"/>
        <v>0</v>
      </c>
      <c r="E43" s="46"/>
      <c r="F43" s="5"/>
      <c r="G43" s="5"/>
      <c r="H43" s="5"/>
      <c r="I43" s="5"/>
      <c r="J43" s="11">
        <f>0</f>
        <v>0</v>
      </c>
      <c r="K43" s="5"/>
    </row>
    <row r="44" spans="1:11" x14ac:dyDescent="0.25">
      <c r="A44" s="5"/>
      <c r="B44" s="5" t="s">
        <v>18</v>
      </c>
      <c r="C44" s="5">
        <v>39</v>
      </c>
      <c r="D44" s="47">
        <f t="shared" si="0"/>
        <v>0</v>
      </c>
      <c r="E44" s="46"/>
      <c r="F44" s="5"/>
      <c r="G44" s="5"/>
      <c r="H44" s="5"/>
      <c r="I44" s="5"/>
      <c r="J44" s="11">
        <v>0</v>
      </c>
      <c r="K44" s="5"/>
    </row>
    <row r="45" spans="1:11" x14ac:dyDescent="0.25">
      <c r="A45" s="5"/>
      <c r="B45" s="5" t="s">
        <v>19</v>
      </c>
      <c r="C45" s="5">
        <v>40</v>
      </c>
      <c r="D45" s="47">
        <f t="shared" si="0"/>
        <v>0</v>
      </c>
      <c r="E45" s="46"/>
      <c r="F45" s="5"/>
      <c r="G45" s="5"/>
      <c r="H45" s="5"/>
      <c r="I45" s="5"/>
      <c r="J45" s="11">
        <v>0</v>
      </c>
      <c r="K45" s="5"/>
    </row>
    <row r="46" spans="1:11" x14ac:dyDescent="0.25">
      <c r="A46" s="5"/>
      <c r="B46" s="5" t="s">
        <v>20</v>
      </c>
      <c r="C46" s="5">
        <v>41</v>
      </c>
      <c r="D46" s="47">
        <f t="shared" si="0"/>
        <v>0</v>
      </c>
      <c r="E46" s="46"/>
      <c r="F46" s="5"/>
      <c r="G46" s="5"/>
      <c r="H46" s="5"/>
      <c r="I46" s="5"/>
      <c r="J46" s="11">
        <v>0</v>
      </c>
      <c r="K46" s="5"/>
    </row>
    <row r="47" spans="1:11" x14ac:dyDescent="0.25">
      <c r="A47" s="5"/>
      <c r="B47" s="5"/>
      <c r="C47" s="5">
        <v>42</v>
      </c>
      <c r="D47" s="47">
        <f t="shared" si="0"/>
        <v>0</v>
      </c>
      <c r="E47" s="46"/>
      <c r="F47" s="5"/>
      <c r="G47" s="5"/>
      <c r="H47" s="5"/>
      <c r="I47" s="5"/>
      <c r="J47" s="11"/>
      <c r="K47" s="5"/>
    </row>
    <row r="48" spans="1:11" x14ac:dyDescent="0.25">
      <c r="A48" s="5"/>
      <c r="B48" s="5"/>
      <c r="C48" s="5">
        <v>43</v>
      </c>
      <c r="D48" s="47">
        <f t="shared" si="0"/>
        <v>0</v>
      </c>
      <c r="E48" s="46"/>
      <c r="F48" s="5"/>
      <c r="G48" s="5"/>
      <c r="H48" s="5"/>
      <c r="I48" s="5"/>
      <c r="J48" s="11"/>
      <c r="K48" s="5"/>
    </row>
    <row r="49" spans="1:11" x14ac:dyDescent="0.25">
      <c r="A49" s="5"/>
      <c r="B49" s="5"/>
      <c r="C49" s="5">
        <v>44</v>
      </c>
      <c r="D49" s="47">
        <f t="shared" si="0"/>
        <v>0</v>
      </c>
      <c r="E49" s="46"/>
      <c r="F49" s="5"/>
      <c r="G49" s="5"/>
      <c r="H49" s="5"/>
      <c r="I49" s="5"/>
      <c r="J49" s="11"/>
      <c r="K49" s="5"/>
    </row>
    <row r="50" spans="1:11" x14ac:dyDescent="0.25">
      <c r="A50" s="5"/>
      <c r="B50" s="5"/>
      <c r="C50" s="5">
        <v>45</v>
      </c>
      <c r="D50" s="47">
        <f t="shared" si="0"/>
        <v>0</v>
      </c>
      <c r="E50" s="46"/>
      <c r="F50" s="5"/>
      <c r="G50" s="5"/>
      <c r="H50" s="5"/>
      <c r="I50" s="5"/>
      <c r="J50" s="11"/>
      <c r="K50" s="5"/>
    </row>
    <row r="51" spans="1:11" x14ac:dyDescent="0.25">
      <c r="A51" s="5"/>
      <c r="B51" s="5"/>
      <c r="C51" s="5">
        <v>46</v>
      </c>
      <c r="D51" s="47">
        <f t="shared" si="0"/>
        <v>0</v>
      </c>
      <c r="E51" s="46"/>
      <c r="F51" s="5"/>
      <c r="G51" s="5"/>
      <c r="H51" s="5"/>
      <c r="I51" s="5"/>
      <c r="J51" s="11"/>
      <c r="K51" s="5"/>
    </row>
    <row r="52" spans="1:11" x14ac:dyDescent="0.25">
      <c r="A52" s="5"/>
      <c r="B52" s="5"/>
      <c r="C52" s="5">
        <v>47</v>
      </c>
      <c r="D52" s="47">
        <f t="shared" si="0"/>
        <v>0</v>
      </c>
      <c r="E52" s="46"/>
      <c r="F52" s="5"/>
      <c r="G52" s="5"/>
      <c r="H52" s="5"/>
      <c r="I52" s="5"/>
      <c r="J52" s="11"/>
      <c r="K52" s="5"/>
    </row>
    <row r="53" spans="1:11" x14ac:dyDescent="0.25">
      <c r="A53" s="5"/>
      <c r="B53" s="5"/>
      <c r="C53" s="5">
        <v>48</v>
      </c>
      <c r="D53" s="47">
        <f t="shared" si="0"/>
        <v>0</v>
      </c>
      <c r="E53" s="46"/>
      <c r="F53" s="5"/>
      <c r="G53" s="5"/>
      <c r="H53" s="5"/>
      <c r="I53" s="5"/>
      <c r="J53" s="11"/>
      <c r="K53" s="5"/>
    </row>
    <row r="54" spans="1:11" x14ac:dyDescent="0.25">
      <c r="A54" s="5"/>
      <c r="B54" s="5" t="s">
        <v>21</v>
      </c>
      <c r="C54" s="5">
        <v>49</v>
      </c>
      <c r="D54" s="47">
        <f t="shared" si="0"/>
        <v>0</v>
      </c>
      <c r="E54" s="46"/>
      <c r="F54" s="5"/>
      <c r="G54" s="5"/>
      <c r="H54" s="5"/>
      <c r="I54" s="5"/>
      <c r="J54" s="11">
        <v>0</v>
      </c>
      <c r="K54" s="5"/>
    </row>
    <row r="55" spans="1:11" x14ac:dyDescent="0.25">
      <c r="A55" s="5"/>
      <c r="B55" s="5"/>
      <c r="C55" s="5">
        <v>50</v>
      </c>
      <c r="D55" s="47">
        <f t="shared" si="0"/>
        <v>0</v>
      </c>
      <c r="E55" s="46"/>
      <c r="F55" s="5"/>
      <c r="G55" s="5"/>
      <c r="H55" s="5"/>
      <c r="I55" s="5"/>
      <c r="J55" s="11"/>
      <c r="K55" s="5"/>
    </row>
    <row r="56" spans="1:11" x14ac:dyDescent="0.25">
      <c r="A56" s="5"/>
      <c r="B56" s="5"/>
      <c r="C56" s="5">
        <v>51</v>
      </c>
      <c r="D56" s="47">
        <f t="shared" si="0"/>
        <v>0</v>
      </c>
      <c r="E56" s="46"/>
      <c r="F56" s="5"/>
      <c r="G56" s="5"/>
      <c r="H56" s="5"/>
      <c r="I56" s="5"/>
      <c r="J56" s="11"/>
      <c r="K56" s="5"/>
    </row>
    <row r="57" spans="1:11" x14ac:dyDescent="0.25">
      <c r="A57" s="5"/>
      <c r="B57" s="5"/>
      <c r="C57" s="5">
        <v>52</v>
      </c>
      <c r="D57" s="47">
        <f t="shared" si="0"/>
        <v>0</v>
      </c>
      <c r="E57" s="46"/>
      <c r="F57" s="5"/>
      <c r="G57" s="5"/>
      <c r="H57" s="5"/>
      <c r="I57" s="5"/>
      <c r="J57" s="11"/>
      <c r="K57" s="5"/>
    </row>
    <row r="58" spans="1:11" x14ac:dyDescent="0.25">
      <c r="A58" s="5"/>
      <c r="B58" s="5"/>
      <c r="C58" s="5">
        <v>53</v>
      </c>
      <c r="D58" s="47">
        <f t="shared" si="0"/>
        <v>0</v>
      </c>
      <c r="E58" s="46"/>
      <c r="F58" s="5"/>
      <c r="G58" s="5"/>
      <c r="H58" s="5"/>
      <c r="I58" s="5"/>
      <c r="J58" s="11"/>
      <c r="K58" s="5"/>
    </row>
    <row r="59" spans="1:11" x14ac:dyDescent="0.25">
      <c r="A59" s="5"/>
      <c r="B59" s="5"/>
      <c r="C59" s="5">
        <v>54</v>
      </c>
      <c r="D59" s="47">
        <f t="shared" si="0"/>
        <v>0</v>
      </c>
      <c r="E59" s="46"/>
      <c r="F59" s="5"/>
      <c r="G59" s="5"/>
      <c r="H59" s="5"/>
      <c r="I59" s="5"/>
      <c r="J59" s="11"/>
      <c r="K59" s="5"/>
    </row>
    <row r="60" spans="1:11" x14ac:dyDescent="0.25">
      <c r="A60" s="5"/>
      <c r="B60" s="5"/>
      <c r="C60" s="5">
        <v>55</v>
      </c>
      <c r="D60" s="47">
        <f t="shared" si="0"/>
        <v>0</v>
      </c>
      <c r="E60" s="46"/>
      <c r="F60" s="5"/>
      <c r="G60" s="5"/>
      <c r="H60" s="5"/>
      <c r="I60" s="5"/>
      <c r="J60" s="11"/>
      <c r="K60" s="5"/>
    </row>
    <row r="61" spans="1:11" x14ac:dyDescent="0.25">
      <c r="A61" s="5"/>
      <c r="B61" s="5"/>
      <c r="C61" s="5">
        <v>56</v>
      </c>
      <c r="D61" s="47">
        <f t="shared" si="0"/>
        <v>0</v>
      </c>
      <c r="E61" s="46"/>
      <c r="F61" s="5"/>
      <c r="G61" s="5"/>
      <c r="H61" s="5"/>
      <c r="I61" s="5"/>
      <c r="J61" s="11"/>
      <c r="K61" s="5"/>
    </row>
    <row r="62" spans="1:11" x14ac:dyDescent="0.25">
      <c r="A62" s="5"/>
      <c r="B62" s="42" t="s">
        <v>84</v>
      </c>
      <c r="C62" s="5">
        <v>57</v>
      </c>
      <c r="D62" s="47">
        <f t="shared" si="0"/>
        <v>-13.794400000000001</v>
      </c>
      <c r="E62" s="46">
        <f>ноя.13!I12+дек.13!I12</f>
        <v>0</v>
      </c>
      <c r="F62" s="5"/>
      <c r="G62" s="5"/>
      <c r="H62" s="5"/>
      <c r="I62" s="5"/>
      <c r="J62" s="11">
        <f>ноя.13!H12</f>
        <v>13.754300000000002</v>
      </c>
      <c r="K62" s="46">
        <f>дек.13!H12</f>
        <v>4.0099999999999143E-2</v>
      </c>
    </row>
    <row r="63" spans="1:11" x14ac:dyDescent="0.25">
      <c r="A63" s="5"/>
      <c r="B63" s="5" t="s">
        <v>69</v>
      </c>
      <c r="C63" s="5">
        <v>58</v>
      </c>
      <c r="D63" s="47">
        <f t="shared" si="0"/>
        <v>0</v>
      </c>
      <c r="E63" s="5"/>
      <c r="F63" s="5"/>
      <c r="G63" s="5"/>
      <c r="H63" s="5"/>
      <c r="I63" s="5"/>
      <c r="J63" s="11">
        <v>0</v>
      </c>
      <c r="K63" s="5"/>
    </row>
    <row r="64" spans="1:11" x14ac:dyDescent="0.25">
      <c r="A64" s="5"/>
      <c r="B64" s="5"/>
      <c r="C64" s="5">
        <v>60</v>
      </c>
      <c r="D64" s="47">
        <f t="shared" si="0"/>
        <v>0</v>
      </c>
      <c r="E64" s="5"/>
      <c r="F64" s="5"/>
      <c r="G64" s="5"/>
      <c r="H64" s="5"/>
      <c r="I64" s="5"/>
      <c r="J64" s="11"/>
      <c r="K64" s="5"/>
    </row>
    <row r="65" spans="1:11" x14ac:dyDescent="0.25">
      <c r="A65" s="5"/>
      <c r="B65" s="5"/>
      <c r="C65" s="5">
        <v>61</v>
      </c>
      <c r="D65" s="47">
        <f t="shared" si="0"/>
        <v>0</v>
      </c>
      <c r="E65" s="5"/>
      <c r="F65" s="5"/>
      <c r="G65" s="5"/>
      <c r="H65" s="5"/>
      <c r="I65" s="5"/>
      <c r="J65" s="11"/>
      <c r="K65" s="5"/>
    </row>
    <row r="66" spans="1:11" x14ac:dyDescent="0.25">
      <c r="A66" s="5"/>
      <c r="B66" s="5"/>
      <c r="C66" s="5">
        <v>62</v>
      </c>
      <c r="D66" s="47">
        <f t="shared" si="0"/>
        <v>0</v>
      </c>
      <c r="E66" s="5"/>
      <c r="F66" s="5"/>
      <c r="G66" s="5"/>
      <c r="H66" s="5"/>
      <c r="I66" s="5"/>
      <c r="J66" s="11"/>
      <c r="K66" s="5"/>
    </row>
    <row r="67" spans="1:11" x14ac:dyDescent="0.25">
      <c r="A67" s="5"/>
      <c r="B67" s="5"/>
      <c r="C67" s="5">
        <v>63</v>
      </c>
      <c r="D67" s="47">
        <f t="shared" si="0"/>
        <v>0</v>
      </c>
      <c r="E67" s="5"/>
      <c r="F67" s="5"/>
      <c r="G67" s="5"/>
      <c r="H67" s="5"/>
      <c r="I67" s="5"/>
      <c r="J67" s="11"/>
      <c r="K67" s="5"/>
    </row>
    <row r="68" spans="1:11" x14ac:dyDescent="0.25">
      <c r="A68" s="5"/>
      <c r="B68" s="5" t="s">
        <v>22</v>
      </c>
      <c r="C68" s="5">
        <v>64</v>
      </c>
      <c r="D68" s="47">
        <f t="shared" si="0"/>
        <v>0</v>
      </c>
      <c r="E68" s="5"/>
      <c r="F68" s="5"/>
      <c r="G68" s="5"/>
      <c r="H68" s="5"/>
      <c r="I68" s="5"/>
      <c r="J68" s="11">
        <f>0</f>
        <v>0</v>
      </c>
      <c r="K68" s="5"/>
    </row>
    <row r="69" spans="1:11" x14ac:dyDescent="0.25">
      <c r="A69" s="5"/>
      <c r="B69" s="5"/>
      <c r="C69" s="5">
        <v>65</v>
      </c>
      <c r="D69" s="47">
        <f t="shared" si="0"/>
        <v>0</v>
      </c>
      <c r="E69" s="5"/>
      <c r="F69" s="5"/>
      <c r="G69" s="5"/>
      <c r="H69" s="5"/>
      <c r="I69" s="5"/>
      <c r="J69" s="11"/>
      <c r="K69" s="5"/>
    </row>
    <row r="70" spans="1:11" x14ac:dyDescent="0.25">
      <c r="A70" s="5"/>
      <c r="B70" s="5"/>
      <c r="C70" s="5">
        <v>66</v>
      </c>
      <c r="D70" s="47">
        <f t="shared" si="0"/>
        <v>0</v>
      </c>
      <c r="E70" s="5"/>
      <c r="F70" s="5"/>
      <c r="G70" s="5"/>
      <c r="H70" s="5"/>
      <c r="I70" s="5"/>
      <c r="J70" s="11"/>
      <c r="K70" s="5"/>
    </row>
    <row r="71" spans="1:11" x14ac:dyDescent="0.25">
      <c r="A71" s="5"/>
      <c r="B71" s="5"/>
      <c r="C71" s="5">
        <v>67</v>
      </c>
      <c r="D71" s="47">
        <f t="shared" si="0"/>
        <v>0</v>
      </c>
      <c r="E71" s="5"/>
      <c r="F71" s="5"/>
      <c r="G71" s="5"/>
      <c r="H71" s="5"/>
      <c r="I71" s="5"/>
      <c r="J71" s="11"/>
      <c r="K71" s="5"/>
    </row>
    <row r="72" spans="1:11" x14ac:dyDescent="0.25">
      <c r="A72" s="5"/>
      <c r="B72" s="5" t="s">
        <v>23</v>
      </c>
      <c r="C72" s="5">
        <v>68</v>
      </c>
      <c r="D72" s="47">
        <f t="shared" si="0"/>
        <v>0</v>
      </c>
      <c r="E72" s="5"/>
      <c r="F72" s="5"/>
      <c r="G72" s="5"/>
      <c r="H72" s="5"/>
      <c r="I72" s="5"/>
      <c r="J72" s="11">
        <v>0</v>
      </c>
      <c r="K72" s="5"/>
    </row>
    <row r="73" spans="1:11" x14ac:dyDescent="0.25">
      <c r="A73" s="5"/>
      <c r="B73" s="5" t="s">
        <v>24</v>
      </c>
      <c r="C73" s="5">
        <v>69</v>
      </c>
      <c r="D73" s="47">
        <f t="shared" si="0"/>
        <v>-6725.4116000000004</v>
      </c>
      <c r="E73" s="46">
        <f>ноя.13!I13+дек.13!I13</f>
        <v>5614</v>
      </c>
      <c r="F73" s="5"/>
      <c r="G73" s="5"/>
      <c r="H73" s="5"/>
      <c r="I73" s="5"/>
      <c r="J73" s="11">
        <f>ноя.13!H13</f>
        <v>5473.8505000000005</v>
      </c>
      <c r="K73" s="46">
        <f>дек.13!H13</f>
        <v>6865.5610999999999</v>
      </c>
    </row>
    <row r="74" spans="1:11" x14ac:dyDescent="0.25">
      <c r="A74" s="5"/>
      <c r="B74" s="5" t="s">
        <v>25</v>
      </c>
      <c r="C74" s="5">
        <v>70</v>
      </c>
      <c r="D74" s="47">
        <f t="shared" ref="D74:D137" si="1">E74-F74-G74-H74-I74-J74-K74</f>
        <v>-2152.4877999999999</v>
      </c>
      <c r="E74" s="46">
        <f>ноя.13!I14+дек.13!I14</f>
        <v>0</v>
      </c>
      <c r="F74" s="5"/>
      <c r="G74" s="5"/>
      <c r="H74" s="5"/>
      <c r="I74" s="5"/>
      <c r="J74" s="11">
        <f>ноя.13!H14</f>
        <v>787.12290000000007</v>
      </c>
      <c r="K74" s="46">
        <f>дек.13!H14</f>
        <v>1365.3649</v>
      </c>
    </row>
    <row r="75" spans="1:11" x14ac:dyDescent="0.25">
      <c r="A75" s="5"/>
      <c r="B75" s="5" t="s">
        <v>70</v>
      </c>
      <c r="C75" s="5">
        <v>71</v>
      </c>
      <c r="D75" s="47">
        <f t="shared" si="1"/>
        <v>-3606.6340999999998</v>
      </c>
      <c r="E75" s="46">
        <f>ноя.13!I15+дек.13!I15</f>
        <v>0</v>
      </c>
      <c r="F75" s="5"/>
      <c r="G75" s="5"/>
      <c r="H75" s="5"/>
      <c r="I75" s="5"/>
      <c r="J75" s="11">
        <f>ноя.13!H15</f>
        <v>1754.6155999999999</v>
      </c>
      <c r="K75" s="46">
        <f>дек.13!H15</f>
        <v>1852.0184999999999</v>
      </c>
    </row>
    <row r="76" spans="1:11" x14ac:dyDescent="0.25">
      <c r="A76" s="5"/>
      <c r="B76" s="5" t="s">
        <v>26</v>
      </c>
      <c r="C76" s="5">
        <v>73</v>
      </c>
      <c r="D76" s="47">
        <f t="shared" si="1"/>
        <v>0</v>
      </c>
      <c r="E76" s="46"/>
      <c r="F76" s="5"/>
      <c r="G76" s="5"/>
      <c r="H76" s="5"/>
      <c r="I76" s="5"/>
      <c r="J76" s="11">
        <v>0</v>
      </c>
      <c r="K76" s="5"/>
    </row>
    <row r="77" spans="1:11" x14ac:dyDescent="0.25">
      <c r="A77" s="5"/>
      <c r="B77" s="5"/>
      <c r="C77" s="5">
        <v>74</v>
      </c>
      <c r="D77" s="47">
        <f t="shared" si="1"/>
        <v>0</v>
      </c>
      <c r="E77" s="46"/>
      <c r="F77" s="5"/>
      <c r="G77" s="5"/>
      <c r="H77" s="5"/>
      <c r="I77" s="5"/>
      <c r="J77" s="11"/>
      <c r="K77" s="5"/>
    </row>
    <row r="78" spans="1:11" x14ac:dyDescent="0.25">
      <c r="A78" s="5"/>
      <c r="B78" s="5" t="s">
        <v>4</v>
      </c>
      <c r="C78" s="5">
        <v>75</v>
      </c>
      <c r="D78" s="47">
        <f t="shared" si="1"/>
        <v>0</v>
      </c>
      <c r="E78" s="46"/>
      <c r="F78" s="5"/>
      <c r="G78" s="5"/>
      <c r="H78" s="5"/>
      <c r="I78" s="5"/>
      <c r="J78" s="11">
        <v>0</v>
      </c>
      <c r="K78" s="5"/>
    </row>
    <row r="79" spans="1:11" x14ac:dyDescent="0.25">
      <c r="A79" s="5"/>
      <c r="B79" s="5" t="s">
        <v>5</v>
      </c>
      <c r="C79" s="5">
        <v>76</v>
      </c>
      <c r="D79" s="47">
        <f t="shared" si="1"/>
        <v>-34.967199999999991</v>
      </c>
      <c r="E79" s="46">
        <f>ноя.13!I16+дек.13!I16</f>
        <v>0</v>
      </c>
      <c r="F79" s="5"/>
      <c r="G79" s="5"/>
      <c r="H79" s="5"/>
      <c r="I79" s="5"/>
      <c r="J79" s="11">
        <f>ноя.13!H16</f>
        <v>34.967199999999991</v>
      </c>
      <c r="K79" s="46">
        <f>дек.13!H16</f>
        <v>0</v>
      </c>
    </row>
    <row r="80" spans="1:11" x14ac:dyDescent="0.25">
      <c r="A80" s="5"/>
      <c r="B80" s="5"/>
      <c r="C80" s="5">
        <v>77</v>
      </c>
      <c r="D80" s="47">
        <f t="shared" si="1"/>
        <v>0</v>
      </c>
      <c r="E80" s="46"/>
      <c r="F80" s="5"/>
      <c r="G80" s="5"/>
      <c r="H80" s="5"/>
      <c r="I80" s="5"/>
      <c r="J80" s="11"/>
      <c r="K80" s="5"/>
    </row>
    <row r="81" spans="1:11" x14ac:dyDescent="0.25">
      <c r="A81" s="5"/>
      <c r="B81" s="5" t="s">
        <v>93</v>
      </c>
      <c r="C81" s="5">
        <v>79</v>
      </c>
      <c r="D81" s="47">
        <f t="shared" si="1"/>
        <v>-431.39579999999995</v>
      </c>
      <c r="E81" s="46">
        <f>ноя.13!I17+дек.13!I17</f>
        <v>0</v>
      </c>
      <c r="F81" s="5"/>
      <c r="G81" s="5"/>
      <c r="H81" s="5"/>
      <c r="I81" s="5"/>
      <c r="J81" s="11">
        <f>ноя.13!H17</f>
        <v>431.39579999999995</v>
      </c>
      <c r="K81" s="46">
        <f>дек.13!H17</f>
        <v>0</v>
      </c>
    </row>
    <row r="82" spans="1:11" x14ac:dyDescent="0.25">
      <c r="A82" s="5"/>
      <c r="B82" s="5"/>
      <c r="C82" s="5">
        <v>80</v>
      </c>
      <c r="D82" s="47">
        <f t="shared" si="1"/>
        <v>0</v>
      </c>
      <c r="E82" s="5"/>
      <c r="F82" s="5"/>
      <c r="G82" s="5"/>
      <c r="H82" s="5"/>
      <c r="I82" s="5"/>
      <c r="J82" s="11"/>
      <c r="K82" s="5"/>
    </row>
    <row r="83" spans="1:11" x14ac:dyDescent="0.25">
      <c r="A83" s="5"/>
      <c r="B83" s="5"/>
      <c r="C83" s="5">
        <v>81</v>
      </c>
      <c r="D83" s="47">
        <f t="shared" si="1"/>
        <v>0</v>
      </c>
      <c r="E83" s="5"/>
      <c r="F83" s="5"/>
      <c r="G83" s="5"/>
      <c r="H83" s="5"/>
      <c r="I83" s="5"/>
      <c r="J83" s="11"/>
      <c r="K83" s="5"/>
    </row>
    <row r="84" spans="1:11" x14ac:dyDescent="0.25">
      <c r="A84" s="5"/>
      <c r="B84" s="5" t="s">
        <v>27</v>
      </c>
      <c r="C84" s="5">
        <v>82</v>
      </c>
      <c r="D84" s="47">
        <f t="shared" si="1"/>
        <v>0</v>
      </c>
      <c r="E84" s="5"/>
      <c r="F84" s="5"/>
      <c r="G84" s="5"/>
      <c r="H84" s="5"/>
      <c r="I84" s="5"/>
      <c r="J84" s="11">
        <v>0</v>
      </c>
      <c r="K84" s="5"/>
    </row>
    <row r="85" spans="1:11" x14ac:dyDescent="0.25">
      <c r="A85" s="5"/>
      <c r="B85" s="5" t="s">
        <v>28</v>
      </c>
      <c r="C85" s="5">
        <v>83</v>
      </c>
      <c r="D85" s="47">
        <f t="shared" si="1"/>
        <v>0</v>
      </c>
      <c r="E85" s="5"/>
      <c r="F85" s="5"/>
      <c r="G85" s="5"/>
      <c r="H85" s="5"/>
      <c r="I85" s="5"/>
      <c r="J85" s="11">
        <v>0</v>
      </c>
      <c r="K85" s="5"/>
    </row>
    <row r="86" spans="1:11" x14ac:dyDescent="0.25">
      <c r="A86" s="5"/>
      <c r="B86" s="5"/>
      <c r="C86" s="5">
        <v>84</v>
      </c>
      <c r="D86" s="47">
        <f t="shared" si="1"/>
        <v>0</v>
      </c>
      <c r="E86" s="5"/>
      <c r="F86" s="5"/>
      <c r="G86" s="5"/>
      <c r="H86" s="5"/>
      <c r="I86" s="5"/>
      <c r="J86" s="11"/>
      <c r="K86" s="5"/>
    </row>
    <row r="87" spans="1:11" x14ac:dyDescent="0.25">
      <c r="A87" s="5"/>
      <c r="B87" s="42" t="s">
        <v>85</v>
      </c>
      <c r="C87" s="5">
        <v>85</v>
      </c>
      <c r="D87" s="47">
        <f t="shared" si="1"/>
        <v>-49.483399999999996</v>
      </c>
      <c r="E87" s="46">
        <f>ноя.13!I18+дек.13!I18</f>
        <v>0</v>
      </c>
      <c r="F87" s="5"/>
      <c r="G87" s="5"/>
      <c r="H87" s="5"/>
      <c r="I87" s="5"/>
      <c r="J87" s="11">
        <f>ноя.13!H18</f>
        <v>49.202699999999993</v>
      </c>
      <c r="K87" s="46">
        <f>дек.13!H18</f>
        <v>0.28070000000000112</v>
      </c>
    </row>
    <row r="88" spans="1:11" x14ac:dyDescent="0.25">
      <c r="A88" s="5"/>
      <c r="B88" s="5" t="s">
        <v>29</v>
      </c>
      <c r="C88" s="5">
        <v>86</v>
      </c>
      <c r="D88" s="47">
        <f t="shared" si="1"/>
        <v>0</v>
      </c>
      <c r="E88" s="5"/>
      <c r="F88" s="5"/>
      <c r="G88" s="5"/>
      <c r="H88" s="5"/>
      <c r="I88" s="5"/>
      <c r="J88" s="11">
        <f>0</f>
        <v>0</v>
      </c>
      <c r="K88" s="5"/>
    </row>
    <row r="89" spans="1:11" x14ac:dyDescent="0.25">
      <c r="A89" s="5"/>
      <c r="B89" s="5" t="s">
        <v>30</v>
      </c>
      <c r="C89" s="5">
        <v>87</v>
      </c>
      <c r="D89" s="47">
        <f t="shared" si="1"/>
        <v>0</v>
      </c>
      <c r="E89" s="5"/>
      <c r="F89" s="5"/>
      <c r="G89" s="5"/>
      <c r="H89" s="5"/>
      <c r="I89" s="5"/>
      <c r="J89" s="11">
        <v>0</v>
      </c>
      <c r="K89" s="5"/>
    </row>
    <row r="90" spans="1:11" x14ac:dyDescent="0.25">
      <c r="A90" s="5"/>
      <c r="B90" s="5" t="s">
        <v>31</v>
      </c>
      <c r="C90" s="5">
        <v>88</v>
      </c>
      <c r="D90" s="47">
        <f t="shared" si="1"/>
        <v>0</v>
      </c>
      <c r="E90" s="5"/>
      <c r="F90" s="5"/>
      <c r="G90" s="5"/>
      <c r="H90" s="5"/>
      <c r="I90" s="5"/>
      <c r="J90" s="11">
        <v>0</v>
      </c>
      <c r="K90" s="5"/>
    </row>
    <row r="91" spans="1:11" x14ac:dyDescent="0.25">
      <c r="A91" s="5"/>
      <c r="B91" s="5" t="s">
        <v>32</v>
      </c>
      <c r="C91" s="5">
        <v>89</v>
      </c>
      <c r="D91" s="47">
        <f t="shared" si="1"/>
        <v>-2643.7127999999998</v>
      </c>
      <c r="E91" s="46">
        <f>ноя.13!I19+дек.13!I19</f>
        <v>0</v>
      </c>
      <c r="F91" s="5"/>
      <c r="G91" s="5"/>
      <c r="H91" s="5"/>
      <c r="I91" s="5"/>
      <c r="J91" s="11">
        <f>ноя.13!H19</f>
        <v>1161.8172999999999</v>
      </c>
      <c r="K91" s="46">
        <f>дек.13!H19</f>
        <v>1481.8954999999999</v>
      </c>
    </row>
    <row r="92" spans="1:11" x14ac:dyDescent="0.25">
      <c r="A92" s="5"/>
      <c r="B92" s="5"/>
      <c r="C92" s="5">
        <v>90</v>
      </c>
      <c r="D92" s="47">
        <f t="shared" si="1"/>
        <v>0</v>
      </c>
      <c r="E92" s="46"/>
      <c r="F92" s="5"/>
      <c r="G92" s="5"/>
      <c r="H92" s="5"/>
      <c r="I92" s="5"/>
      <c r="J92" s="11"/>
      <c r="K92" s="5"/>
    </row>
    <row r="93" spans="1:11" x14ac:dyDescent="0.25">
      <c r="A93" s="5"/>
      <c r="B93" s="5" t="s">
        <v>33</v>
      </c>
      <c r="C93" s="5">
        <v>91</v>
      </c>
      <c r="D93" s="47">
        <f t="shared" si="1"/>
        <v>0</v>
      </c>
      <c r="E93" s="46"/>
      <c r="F93" s="5"/>
      <c r="G93" s="5"/>
      <c r="H93" s="5"/>
      <c r="I93" s="5"/>
      <c r="J93" s="11">
        <v>0</v>
      </c>
      <c r="K93" s="5"/>
    </row>
    <row r="94" spans="1:11" x14ac:dyDescent="0.25">
      <c r="A94" s="5"/>
      <c r="B94" s="5" t="s">
        <v>34</v>
      </c>
      <c r="C94" s="5">
        <v>92</v>
      </c>
      <c r="D94" s="47">
        <f t="shared" si="1"/>
        <v>0</v>
      </c>
      <c r="E94" s="46"/>
      <c r="F94" s="5"/>
      <c r="G94" s="5"/>
      <c r="H94" s="5"/>
      <c r="I94" s="5"/>
      <c r="J94" s="11">
        <v>0</v>
      </c>
      <c r="K94" s="5"/>
    </row>
    <row r="95" spans="1:11" x14ac:dyDescent="0.25">
      <c r="A95" s="5"/>
      <c r="B95" s="5"/>
      <c r="C95" s="5">
        <v>93</v>
      </c>
      <c r="D95" s="47">
        <f t="shared" si="1"/>
        <v>0</v>
      </c>
      <c r="E95" s="46"/>
      <c r="F95" s="5"/>
      <c r="G95" s="5"/>
      <c r="H95" s="5"/>
      <c r="I95" s="5"/>
      <c r="J95" s="11"/>
      <c r="K95" s="5"/>
    </row>
    <row r="96" spans="1:11" x14ac:dyDescent="0.25">
      <c r="A96" s="5"/>
      <c r="B96" s="5"/>
      <c r="C96" s="5">
        <v>94</v>
      </c>
      <c r="D96" s="47">
        <f t="shared" si="1"/>
        <v>0</v>
      </c>
      <c r="E96" s="46"/>
      <c r="F96" s="5"/>
      <c r="G96" s="5"/>
      <c r="H96" s="5"/>
      <c r="I96" s="5"/>
      <c r="J96" s="11"/>
      <c r="K96" s="5"/>
    </row>
    <row r="97" spans="1:11" x14ac:dyDescent="0.25">
      <c r="A97" s="5"/>
      <c r="B97" s="5"/>
      <c r="C97" s="5">
        <v>95</v>
      </c>
      <c r="D97" s="47">
        <f t="shared" si="1"/>
        <v>0</v>
      </c>
      <c r="E97" s="46"/>
      <c r="F97" s="5"/>
      <c r="G97" s="5"/>
      <c r="H97" s="5"/>
      <c r="I97" s="5"/>
      <c r="J97" s="11"/>
      <c r="K97" s="5"/>
    </row>
    <row r="98" spans="1:11" x14ac:dyDescent="0.25">
      <c r="A98" s="5"/>
      <c r="B98" s="5"/>
      <c r="C98" s="5">
        <v>96</v>
      </c>
      <c r="D98" s="47">
        <f t="shared" si="1"/>
        <v>0</v>
      </c>
      <c r="E98" s="46"/>
      <c r="F98" s="5"/>
      <c r="G98" s="5"/>
      <c r="H98" s="5"/>
      <c r="I98" s="5"/>
      <c r="J98" s="11"/>
      <c r="K98" s="5"/>
    </row>
    <row r="99" spans="1:11" x14ac:dyDescent="0.25">
      <c r="A99" s="5"/>
      <c r="B99" s="5"/>
      <c r="C99" s="5">
        <v>97</v>
      </c>
      <c r="D99" s="47">
        <f t="shared" si="1"/>
        <v>0</v>
      </c>
      <c r="E99" s="46"/>
      <c r="F99" s="5"/>
      <c r="G99" s="5"/>
      <c r="H99" s="5"/>
      <c r="I99" s="5"/>
      <c r="J99" s="11"/>
      <c r="K99" s="5"/>
    </row>
    <row r="100" spans="1:11" x14ac:dyDescent="0.25">
      <c r="A100" s="5"/>
      <c r="B100" s="5"/>
      <c r="C100" s="5">
        <v>98</v>
      </c>
      <c r="D100" s="47">
        <f t="shared" si="1"/>
        <v>0</v>
      </c>
      <c r="E100" s="46"/>
      <c r="F100" s="5"/>
      <c r="G100" s="5"/>
      <c r="H100" s="5"/>
      <c r="I100" s="5"/>
      <c r="J100" s="11"/>
      <c r="K100" s="5"/>
    </row>
    <row r="101" spans="1:11" x14ac:dyDescent="0.25">
      <c r="A101" s="5"/>
      <c r="B101" s="5"/>
      <c r="C101" s="5">
        <v>99</v>
      </c>
      <c r="D101" s="47">
        <f t="shared" si="1"/>
        <v>0</v>
      </c>
      <c r="E101" s="46"/>
      <c r="F101" s="5"/>
      <c r="G101" s="5"/>
      <c r="H101" s="5"/>
      <c r="I101" s="5"/>
      <c r="J101" s="11"/>
      <c r="K101" s="5"/>
    </row>
    <row r="102" spans="1:11" x14ac:dyDescent="0.25">
      <c r="A102" s="5"/>
      <c r="B102" s="5"/>
      <c r="C102" s="5">
        <v>100</v>
      </c>
      <c r="D102" s="47">
        <f t="shared" si="1"/>
        <v>0</v>
      </c>
      <c r="E102" s="46"/>
      <c r="F102" s="5"/>
      <c r="G102" s="5"/>
      <c r="H102" s="5"/>
      <c r="I102" s="5"/>
      <c r="J102" s="11"/>
      <c r="K102" s="5"/>
    </row>
    <row r="103" spans="1:11" x14ac:dyDescent="0.25">
      <c r="A103" s="5"/>
      <c r="B103" s="5"/>
      <c r="C103" s="5">
        <v>101</v>
      </c>
      <c r="D103" s="47">
        <f t="shared" si="1"/>
        <v>0</v>
      </c>
      <c r="E103" s="46"/>
      <c r="F103" s="5"/>
      <c r="G103" s="5"/>
      <c r="H103" s="5"/>
      <c r="I103" s="5"/>
      <c r="J103" s="11"/>
      <c r="K103" s="5"/>
    </row>
    <row r="104" spans="1:11" x14ac:dyDescent="0.25">
      <c r="A104" s="5"/>
      <c r="B104" s="5"/>
      <c r="C104" s="5">
        <v>102</v>
      </c>
      <c r="D104" s="47">
        <f t="shared" si="1"/>
        <v>0</v>
      </c>
      <c r="E104" s="46"/>
      <c r="F104" s="5"/>
      <c r="G104" s="5"/>
      <c r="H104" s="5"/>
      <c r="I104" s="5"/>
      <c r="J104" s="11"/>
      <c r="K104" s="5"/>
    </row>
    <row r="105" spans="1:11" x14ac:dyDescent="0.25">
      <c r="A105" s="5"/>
      <c r="B105" s="5"/>
      <c r="C105" s="5">
        <v>103</v>
      </c>
      <c r="D105" s="47">
        <f t="shared" si="1"/>
        <v>0</v>
      </c>
      <c r="E105" s="46"/>
      <c r="F105" s="5"/>
      <c r="G105" s="5"/>
      <c r="H105" s="5"/>
      <c r="I105" s="5"/>
      <c r="J105" s="11"/>
      <c r="K105" s="5"/>
    </row>
    <row r="106" spans="1:11" x14ac:dyDescent="0.25">
      <c r="A106" s="5"/>
      <c r="B106" s="5" t="s">
        <v>35</v>
      </c>
      <c r="C106" s="5">
        <v>104</v>
      </c>
      <c r="D106" s="47">
        <f t="shared" si="1"/>
        <v>0</v>
      </c>
      <c r="E106" s="46"/>
      <c r="F106" s="5"/>
      <c r="G106" s="5"/>
      <c r="H106" s="5"/>
      <c r="I106" s="5"/>
      <c r="J106" s="11">
        <v>0</v>
      </c>
      <c r="K106" s="5"/>
    </row>
    <row r="107" spans="1:11" x14ac:dyDescent="0.25">
      <c r="A107" s="5"/>
      <c r="B107" s="5"/>
      <c r="C107" s="5">
        <v>105</v>
      </c>
      <c r="D107" s="47">
        <f t="shared" si="1"/>
        <v>0</v>
      </c>
      <c r="E107" s="46"/>
      <c r="F107" s="5"/>
      <c r="G107" s="5"/>
      <c r="H107" s="5"/>
      <c r="I107" s="5"/>
      <c r="J107" s="11"/>
      <c r="K107" s="5"/>
    </row>
    <row r="108" spans="1:11" x14ac:dyDescent="0.25">
      <c r="A108" s="5"/>
      <c r="B108" s="5"/>
      <c r="C108" s="5">
        <v>106</v>
      </c>
      <c r="D108" s="47">
        <f t="shared" si="1"/>
        <v>0</v>
      </c>
      <c r="E108" s="46"/>
      <c r="F108" s="5"/>
      <c r="G108" s="5"/>
      <c r="H108" s="5"/>
      <c r="I108" s="5"/>
      <c r="J108" s="11"/>
      <c r="K108" s="5"/>
    </row>
    <row r="109" spans="1:11" x14ac:dyDescent="0.25">
      <c r="A109" s="5"/>
      <c r="B109" s="5"/>
      <c r="C109" s="5">
        <v>107</v>
      </c>
      <c r="D109" s="47">
        <f t="shared" si="1"/>
        <v>0</v>
      </c>
      <c r="E109" s="46"/>
      <c r="F109" s="5"/>
      <c r="G109" s="5"/>
      <c r="H109" s="5"/>
      <c r="I109" s="5"/>
      <c r="J109" s="11"/>
      <c r="K109" s="5"/>
    </row>
    <row r="110" spans="1:11" x14ac:dyDescent="0.25">
      <c r="A110" s="5"/>
      <c r="B110" s="5"/>
      <c r="C110" s="5">
        <v>108</v>
      </c>
      <c r="D110" s="47">
        <f t="shared" si="1"/>
        <v>0</v>
      </c>
      <c r="E110" s="46"/>
      <c r="F110" s="5"/>
      <c r="G110" s="5"/>
      <c r="H110" s="5"/>
      <c r="I110" s="5"/>
      <c r="J110" s="11"/>
      <c r="K110" s="5"/>
    </row>
    <row r="111" spans="1:11" x14ac:dyDescent="0.25">
      <c r="A111" s="5"/>
      <c r="B111" s="5"/>
      <c r="C111" s="5">
        <v>109</v>
      </c>
      <c r="D111" s="47">
        <f t="shared" si="1"/>
        <v>0</v>
      </c>
      <c r="E111" s="46"/>
      <c r="F111" s="5"/>
      <c r="G111" s="5"/>
      <c r="H111" s="5"/>
      <c r="I111" s="5"/>
      <c r="J111" s="11"/>
      <c r="K111" s="5"/>
    </row>
    <row r="112" spans="1:11" x14ac:dyDescent="0.25">
      <c r="A112" s="5"/>
      <c r="B112" s="5"/>
      <c r="C112" s="5">
        <v>110</v>
      </c>
      <c r="D112" s="47">
        <f t="shared" si="1"/>
        <v>0</v>
      </c>
      <c r="E112" s="46"/>
      <c r="F112" s="5"/>
      <c r="G112" s="5"/>
      <c r="H112" s="5"/>
      <c r="I112" s="5"/>
      <c r="J112" s="11"/>
      <c r="K112" s="5"/>
    </row>
    <row r="113" spans="1:11" x14ac:dyDescent="0.25">
      <c r="A113" s="5"/>
      <c r="B113" s="5"/>
      <c r="C113" s="5">
        <v>111</v>
      </c>
      <c r="D113" s="47">
        <f t="shared" si="1"/>
        <v>0</v>
      </c>
      <c r="E113" s="46"/>
      <c r="F113" s="5"/>
      <c r="G113" s="5"/>
      <c r="H113" s="5"/>
      <c r="I113" s="5"/>
      <c r="J113" s="11"/>
      <c r="K113" s="5"/>
    </row>
    <row r="114" spans="1:11" x14ac:dyDescent="0.25">
      <c r="A114" s="5"/>
      <c r="B114" s="5"/>
      <c r="C114" s="5">
        <v>112</v>
      </c>
      <c r="D114" s="47">
        <f t="shared" si="1"/>
        <v>0</v>
      </c>
      <c r="E114" s="46"/>
      <c r="F114" s="5"/>
      <c r="G114" s="5"/>
      <c r="H114" s="5"/>
      <c r="I114" s="5"/>
      <c r="J114" s="11"/>
      <c r="K114" s="5"/>
    </row>
    <row r="115" spans="1:11" x14ac:dyDescent="0.25">
      <c r="A115" s="5"/>
      <c r="B115" s="5"/>
      <c r="C115" s="5">
        <v>113</v>
      </c>
      <c r="D115" s="47">
        <f t="shared" si="1"/>
        <v>0</v>
      </c>
      <c r="E115" s="46"/>
      <c r="F115" s="5"/>
      <c r="G115" s="5"/>
      <c r="H115" s="5"/>
      <c r="I115" s="5"/>
      <c r="J115" s="11"/>
      <c r="K115" s="5"/>
    </row>
    <row r="116" spans="1:11" x14ac:dyDescent="0.25">
      <c r="A116" s="5"/>
      <c r="B116" s="5" t="s">
        <v>36</v>
      </c>
      <c r="C116" s="5">
        <v>114</v>
      </c>
      <c r="D116" s="47">
        <f t="shared" si="1"/>
        <v>0</v>
      </c>
      <c r="E116" s="46"/>
      <c r="F116" s="5"/>
      <c r="G116" s="5"/>
      <c r="H116" s="5"/>
      <c r="I116" s="5"/>
      <c r="J116" s="11">
        <v>0</v>
      </c>
      <c r="K116" s="5"/>
    </row>
    <row r="117" spans="1:11" x14ac:dyDescent="0.25">
      <c r="A117" s="5"/>
      <c r="B117" s="5"/>
      <c r="C117" s="5">
        <v>115</v>
      </c>
      <c r="D117" s="47">
        <f t="shared" si="1"/>
        <v>0</v>
      </c>
      <c r="E117" s="46"/>
      <c r="F117" s="5"/>
      <c r="G117" s="5"/>
      <c r="H117" s="5"/>
      <c r="I117" s="5"/>
      <c r="J117" s="11"/>
      <c r="K117" s="5"/>
    </row>
    <row r="118" spans="1:11" x14ac:dyDescent="0.25">
      <c r="A118" s="5"/>
      <c r="B118" s="42" t="s">
        <v>86</v>
      </c>
      <c r="C118" s="5">
        <v>116</v>
      </c>
      <c r="D118" s="47">
        <f t="shared" si="1"/>
        <v>-22075.731699999997</v>
      </c>
      <c r="E118" s="46">
        <f>ноя.13!I20+дек.13!I20</f>
        <v>0</v>
      </c>
      <c r="F118" s="5"/>
      <c r="G118" s="5"/>
      <c r="H118" s="5"/>
      <c r="I118" s="5"/>
      <c r="J118" s="11">
        <f>ноя.13!H20</f>
        <v>10300.045899999999</v>
      </c>
      <c r="K118" s="46">
        <f>дек.13!H20</f>
        <v>11775.685799999999</v>
      </c>
    </row>
    <row r="119" spans="1:11" x14ac:dyDescent="0.25">
      <c r="A119" s="5"/>
      <c r="B119" s="5"/>
      <c r="C119" s="5">
        <v>117</v>
      </c>
      <c r="D119" s="47">
        <f t="shared" si="1"/>
        <v>0</v>
      </c>
      <c r="E119" s="46"/>
      <c r="F119" s="5"/>
      <c r="G119" s="5"/>
      <c r="H119" s="5"/>
      <c r="I119" s="5"/>
      <c r="J119" s="11"/>
      <c r="K119" s="5"/>
    </row>
    <row r="120" spans="1:11" x14ac:dyDescent="0.25">
      <c r="A120" s="5"/>
      <c r="B120" s="5"/>
      <c r="C120" s="5">
        <v>118</v>
      </c>
      <c r="D120" s="47">
        <f t="shared" si="1"/>
        <v>0</v>
      </c>
      <c r="E120" s="46"/>
      <c r="F120" s="5"/>
      <c r="G120" s="5"/>
      <c r="H120" s="5"/>
      <c r="I120" s="5"/>
      <c r="J120" s="11"/>
      <c r="K120" s="5"/>
    </row>
    <row r="121" spans="1:11" x14ac:dyDescent="0.25">
      <c r="A121" s="5"/>
      <c r="B121" s="5"/>
      <c r="C121" s="5">
        <v>119</v>
      </c>
      <c r="D121" s="47">
        <f t="shared" si="1"/>
        <v>0</v>
      </c>
      <c r="E121" s="46"/>
      <c r="F121" s="5"/>
      <c r="G121" s="5"/>
      <c r="H121" s="5"/>
      <c r="I121" s="5"/>
      <c r="J121" s="11"/>
      <c r="K121" s="5"/>
    </row>
    <row r="122" spans="1:11" x14ac:dyDescent="0.25">
      <c r="A122" s="5"/>
      <c r="B122" s="5"/>
      <c r="C122" s="5">
        <v>120</v>
      </c>
      <c r="D122" s="47">
        <f t="shared" si="1"/>
        <v>0</v>
      </c>
      <c r="E122" s="46"/>
      <c r="F122" s="5"/>
      <c r="G122" s="5"/>
      <c r="H122" s="5"/>
      <c r="I122" s="5"/>
      <c r="J122" s="11"/>
      <c r="K122" s="5"/>
    </row>
    <row r="123" spans="1:11" x14ac:dyDescent="0.25">
      <c r="A123" s="5"/>
      <c r="B123" s="5"/>
      <c r="C123" s="5">
        <v>121</v>
      </c>
      <c r="D123" s="47">
        <f t="shared" si="1"/>
        <v>0</v>
      </c>
      <c r="E123" s="46"/>
      <c r="F123" s="5"/>
      <c r="G123" s="5"/>
      <c r="H123" s="5"/>
      <c r="I123" s="5"/>
      <c r="J123" s="11"/>
      <c r="K123" s="5"/>
    </row>
    <row r="124" spans="1:11" x14ac:dyDescent="0.25">
      <c r="A124" s="5"/>
      <c r="B124" s="5"/>
      <c r="C124" s="5">
        <v>122</v>
      </c>
      <c r="D124" s="47">
        <f t="shared" si="1"/>
        <v>0</v>
      </c>
      <c r="E124" s="46"/>
      <c r="F124" s="5"/>
      <c r="G124" s="5"/>
      <c r="H124" s="5"/>
      <c r="I124" s="5"/>
      <c r="J124" s="11"/>
      <c r="K124" s="5"/>
    </row>
    <row r="125" spans="1:11" x14ac:dyDescent="0.25">
      <c r="A125" s="5"/>
      <c r="B125" s="5"/>
      <c r="C125" s="5">
        <v>123</v>
      </c>
      <c r="D125" s="47">
        <f t="shared" si="1"/>
        <v>0</v>
      </c>
      <c r="E125" s="46"/>
      <c r="F125" s="5"/>
      <c r="G125" s="5"/>
      <c r="H125" s="5"/>
      <c r="I125" s="5"/>
      <c r="J125" s="11"/>
      <c r="K125" s="5"/>
    </row>
    <row r="126" spans="1:11" x14ac:dyDescent="0.25">
      <c r="A126" s="5"/>
      <c r="B126" s="5"/>
      <c r="C126" s="5">
        <v>124</v>
      </c>
      <c r="D126" s="47">
        <f t="shared" si="1"/>
        <v>0</v>
      </c>
      <c r="E126" s="46"/>
      <c r="F126" s="5"/>
      <c r="G126" s="5"/>
      <c r="H126" s="5"/>
      <c r="I126" s="5"/>
      <c r="J126" s="11"/>
      <c r="K126" s="5"/>
    </row>
    <row r="127" spans="1:11" x14ac:dyDescent="0.25">
      <c r="A127" s="5"/>
      <c r="B127" s="5"/>
      <c r="C127" s="5">
        <v>125</v>
      </c>
      <c r="D127" s="47">
        <f t="shared" si="1"/>
        <v>0</v>
      </c>
      <c r="E127" s="46"/>
      <c r="F127" s="5"/>
      <c r="G127" s="5"/>
      <c r="H127" s="5"/>
      <c r="I127" s="5"/>
      <c r="J127" s="11"/>
      <c r="K127" s="5"/>
    </row>
    <row r="128" spans="1:11" x14ac:dyDescent="0.25">
      <c r="A128" s="5"/>
      <c r="B128" s="5"/>
      <c r="C128" s="5">
        <v>126</v>
      </c>
      <c r="D128" s="47">
        <f t="shared" si="1"/>
        <v>0</v>
      </c>
      <c r="E128" s="46"/>
      <c r="F128" s="5"/>
      <c r="G128" s="5"/>
      <c r="H128" s="5"/>
      <c r="I128" s="5"/>
      <c r="J128" s="11"/>
      <c r="K128" s="5"/>
    </row>
    <row r="129" spans="1:11" x14ac:dyDescent="0.25">
      <c r="A129" s="5"/>
      <c r="B129" s="5"/>
      <c r="C129" s="5">
        <v>127</v>
      </c>
      <c r="D129" s="47">
        <f t="shared" si="1"/>
        <v>0</v>
      </c>
      <c r="E129" s="46"/>
      <c r="F129" s="5"/>
      <c r="G129" s="5"/>
      <c r="H129" s="5"/>
      <c r="I129" s="5"/>
      <c r="J129" s="11"/>
      <c r="K129" s="5"/>
    </row>
    <row r="130" spans="1:11" x14ac:dyDescent="0.25">
      <c r="A130" s="5"/>
      <c r="B130" s="5"/>
      <c r="C130" s="5">
        <v>128</v>
      </c>
      <c r="D130" s="47">
        <f t="shared" si="1"/>
        <v>0</v>
      </c>
      <c r="E130" s="46"/>
      <c r="F130" s="5"/>
      <c r="G130" s="5"/>
      <c r="H130" s="5"/>
      <c r="I130" s="5"/>
      <c r="J130" s="11"/>
      <c r="K130" s="5"/>
    </row>
    <row r="131" spans="1:11" x14ac:dyDescent="0.25">
      <c r="A131" s="5"/>
      <c r="B131" s="5"/>
      <c r="C131" s="5">
        <v>129</v>
      </c>
      <c r="D131" s="47">
        <f t="shared" si="1"/>
        <v>0</v>
      </c>
      <c r="E131" s="46"/>
      <c r="F131" s="5"/>
      <c r="G131" s="5"/>
      <c r="H131" s="5"/>
      <c r="I131" s="5"/>
      <c r="J131" s="11"/>
      <c r="K131" s="5"/>
    </row>
    <row r="132" spans="1:11" x14ac:dyDescent="0.25">
      <c r="A132" s="5"/>
      <c r="B132" s="5"/>
      <c r="C132" s="5">
        <v>130</v>
      </c>
      <c r="D132" s="47">
        <f t="shared" si="1"/>
        <v>0</v>
      </c>
      <c r="E132" s="46"/>
      <c r="F132" s="5"/>
      <c r="G132" s="5"/>
      <c r="H132" s="5"/>
      <c r="I132" s="5"/>
      <c r="J132" s="11"/>
      <c r="K132" s="5"/>
    </row>
    <row r="133" spans="1:11" x14ac:dyDescent="0.25">
      <c r="A133" s="5"/>
      <c r="B133" s="5"/>
      <c r="C133" s="5">
        <v>131</v>
      </c>
      <c r="D133" s="47">
        <f t="shared" si="1"/>
        <v>0</v>
      </c>
      <c r="E133" s="46"/>
      <c r="F133" s="5"/>
      <c r="G133" s="5"/>
      <c r="H133" s="5"/>
      <c r="I133" s="5"/>
      <c r="J133" s="11"/>
      <c r="K133" s="5"/>
    </row>
    <row r="134" spans="1:11" x14ac:dyDescent="0.25">
      <c r="A134" s="5"/>
      <c r="B134" s="5"/>
      <c r="C134" s="5">
        <v>132</v>
      </c>
      <c r="D134" s="47">
        <f t="shared" si="1"/>
        <v>0</v>
      </c>
      <c r="E134" s="46"/>
      <c r="F134" s="5"/>
      <c r="G134" s="5"/>
      <c r="H134" s="5"/>
      <c r="I134" s="5"/>
      <c r="J134" s="11"/>
      <c r="K134" s="5"/>
    </row>
    <row r="135" spans="1:11" x14ac:dyDescent="0.25">
      <c r="A135" s="5"/>
      <c r="B135" s="5"/>
      <c r="C135" s="5">
        <v>133</v>
      </c>
      <c r="D135" s="47">
        <f t="shared" si="1"/>
        <v>0</v>
      </c>
      <c r="E135" s="46"/>
      <c r="F135" s="5"/>
      <c r="G135" s="5"/>
      <c r="H135" s="5"/>
      <c r="I135" s="5"/>
      <c r="J135" s="11"/>
      <c r="K135" s="5"/>
    </row>
    <row r="136" spans="1:11" x14ac:dyDescent="0.25">
      <c r="A136" s="5"/>
      <c r="B136" s="5"/>
      <c r="C136" s="5">
        <v>134</v>
      </c>
      <c r="D136" s="47">
        <f t="shared" si="1"/>
        <v>0</v>
      </c>
      <c r="E136" s="46"/>
      <c r="F136" s="5"/>
      <c r="G136" s="5"/>
      <c r="H136" s="5"/>
      <c r="I136" s="5"/>
      <c r="J136" s="11"/>
      <c r="K136" s="5"/>
    </row>
    <row r="137" spans="1:11" x14ac:dyDescent="0.25">
      <c r="A137" s="5"/>
      <c r="B137" s="5"/>
      <c r="C137" s="5">
        <v>135</v>
      </c>
      <c r="D137" s="47">
        <f t="shared" si="1"/>
        <v>0</v>
      </c>
      <c r="E137" s="46"/>
      <c r="F137" s="5"/>
      <c r="G137" s="5"/>
      <c r="H137" s="5"/>
      <c r="I137" s="5"/>
      <c r="J137" s="11"/>
      <c r="K137" s="5"/>
    </row>
    <row r="138" spans="1:11" x14ac:dyDescent="0.25">
      <c r="A138" s="5"/>
      <c r="B138" s="5"/>
      <c r="C138" s="5">
        <v>136</v>
      </c>
      <c r="D138" s="47">
        <f t="shared" ref="D138:D201" si="2">E138-F138-G138-H138-I138-J138-K138</f>
        <v>0</v>
      </c>
      <c r="E138" s="46"/>
      <c r="F138" s="5"/>
      <c r="G138" s="5"/>
      <c r="H138" s="5"/>
      <c r="I138" s="5"/>
      <c r="J138" s="11"/>
      <c r="K138" s="5"/>
    </row>
    <row r="139" spans="1:11" x14ac:dyDescent="0.25">
      <c r="A139" s="5"/>
      <c r="B139" s="5"/>
      <c r="C139" s="5">
        <v>137</v>
      </c>
      <c r="D139" s="47">
        <f t="shared" si="2"/>
        <v>0</v>
      </c>
      <c r="E139" s="46"/>
      <c r="F139" s="5"/>
      <c r="G139" s="5"/>
      <c r="H139" s="5"/>
      <c r="I139" s="5"/>
      <c r="J139" s="11"/>
      <c r="K139" s="5"/>
    </row>
    <row r="140" spans="1:11" x14ac:dyDescent="0.25">
      <c r="A140" s="5"/>
      <c r="B140" s="42" t="s">
        <v>87</v>
      </c>
      <c r="C140" s="5">
        <v>138</v>
      </c>
      <c r="D140" s="47">
        <f t="shared" si="2"/>
        <v>-147.2071</v>
      </c>
      <c r="E140" s="46">
        <f>ноя.13!I21+дек.13!I21</f>
        <v>0</v>
      </c>
      <c r="F140" s="5"/>
      <c r="G140" s="5"/>
      <c r="H140" s="5"/>
      <c r="I140" s="5"/>
      <c r="J140" s="11">
        <f>ноя.13!H21</f>
        <v>147.2071</v>
      </c>
      <c r="K140" s="46">
        <f>дек.13!H21</f>
        <v>0</v>
      </c>
    </row>
    <row r="141" spans="1:11" x14ac:dyDescent="0.25">
      <c r="A141" s="5"/>
      <c r="B141" s="5"/>
      <c r="C141" s="5">
        <v>139</v>
      </c>
      <c r="D141" s="47">
        <f t="shared" si="2"/>
        <v>0</v>
      </c>
      <c r="E141" s="46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>
        <v>140</v>
      </c>
      <c r="D142" s="47">
        <f t="shared" si="2"/>
        <v>0</v>
      </c>
      <c r="E142" s="46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>
        <v>141</v>
      </c>
      <c r="D143" s="47">
        <f t="shared" si="2"/>
        <v>0</v>
      </c>
      <c r="E143" s="46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>
        <v>142</v>
      </c>
      <c r="D144" s="47">
        <f t="shared" si="2"/>
        <v>0</v>
      </c>
      <c r="E144" s="46"/>
      <c r="F144" s="5"/>
      <c r="G144" s="5"/>
      <c r="H144" s="5"/>
      <c r="I144" s="5"/>
      <c r="J144" s="5"/>
      <c r="K144" s="5"/>
    </row>
    <row r="145" spans="1:11" x14ac:dyDescent="0.25">
      <c r="A145" s="5"/>
      <c r="B145" s="5" t="s">
        <v>37</v>
      </c>
      <c r="C145" s="5">
        <v>143</v>
      </c>
      <c r="D145" s="47">
        <f t="shared" si="2"/>
        <v>0</v>
      </c>
      <c r="E145" s="46"/>
      <c r="F145" s="5"/>
      <c r="G145" s="5"/>
      <c r="H145" s="5"/>
      <c r="I145" s="5"/>
      <c r="J145" s="11">
        <v>0</v>
      </c>
      <c r="K145" s="5"/>
    </row>
    <row r="146" spans="1:11" x14ac:dyDescent="0.25">
      <c r="A146" s="5"/>
      <c r="B146" s="5"/>
      <c r="C146" s="5">
        <v>144</v>
      </c>
      <c r="D146" s="47">
        <f t="shared" si="2"/>
        <v>0</v>
      </c>
      <c r="E146" s="46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>
        <v>145</v>
      </c>
      <c r="D147" s="47">
        <f t="shared" si="2"/>
        <v>0</v>
      </c>
      <c r="E147" s="46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>
        <v>146</v>
      </c>
      <c r="D148" s="47">
        <f t="shared" si="2"/>
        <v>0</v>
      </c>
      <c r="E148" s="46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>
        <v>147</v>
      </c>
      <c r="D149" s="47">
        <f t="shared" si="2"/>
        <v>0</v>
      </c>
      <c r="E149" s="46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>
        <v>148</v>
      </c>
      <c r="D150" s="47">
        <f t="shared" si="2"/>
        <v>0</v>
      </c>
      <c r="E150" s="46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>
        <v>149</v>
      </c>
      <c r="D151" s="47">
        <f t="shared" si="2"/>
        <v>0</v>
      </c>
      <c r="E151" s="46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>
        <v>150</v>
      </c>
      <c r="D152" s="47">
        <f t="shared" si="2"/>
        <v>0</v>
      </c>
      <c r="E152" s="46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>
        <v>151</v>
      </c>
      <c r="D153" s="47">
        <f t="shared" si="2"/>
        <v>0</v>
      </c>
      <c r="E153" s="46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>
        <v>152</v>
      </c>
      <c r="D154" s="47">
        <f t="shared" si="2"/>
        <v>0</v>
      </c>
      <c r="E154" s="46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>
        <v>153</v>
      </c>
      <c r="D155" s="47">
        <f t="shared" si="2"/>
        <v>0</v>
      </c>
      <c r="E155" s="46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>
        <v>154</v>
      </c>
      <c r="D156" s="47">
        <f t="shared" si="2"/>
        <v>0</v>
      </c>
      <c r="E156" s="46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>
        <v>155</v>
      </c>
      <c r="D157" s="47">
        <f t="shared" si="2"/>
        <v>0</v>
      </c>
      <c r="E157" s="46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>
        <v>156</v>
      </c>
      <c r="D158" s="47">
        <f t="shared" si="2"/>
        <v>0</v>
      </c>
      <c r="E158" s="46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>
        <v>157</v>
      </c>
      <c r="D159" s="47">
        <f t="shared" si="2"/>
        <v>0</v>
      </c>
      <c r="E159" s="46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>
        <v>158</v>
      </c>
      <c r="D160" s="47">
        <f t="shared" si="2"/>
        <v>0</v>
      </c>
      <c r="E160" s="46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>
        <v>159</v>
      </c>
      <c r="D161" s="47">
        <f t="shared" si="2"/>
        <v>0</v>
      </c>
      <c r="E161" s="46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>
        <v>160</v>
      </c>
      <c r="D162" s="47">
        <f t="shared" si="2"/>
        <v>0</v>
      </c>
      <c r="E162" s="46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>
        <v>161</v>
      </c>
      <c r="D163" s="47">
        <f t="shared" si="2"/>
        <v>0</v>
      </c>
      <c r="E163" s="46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>
        <v>162</v>
      </c>
      <c r="D164" s="47">
        <f t="shared" si="2"/>
        <v>0</v>
      </c>
      <c r="E164" s="46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>
        <v>163</v>
      </c>
      <c r="D165" s="47">
        <f t="shared" si="2"/>
        <v>0</v>
      </c>
      <c r="E165" s="46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>
        <v>164</v>
      </c>
      <c r="D166" s="47">
        <f t="shared" si="2"/>
        <v>0</v>
      </c>
      <c r="E166" s="46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>
        <v>165</v>
      </c>
      <c r="D167" s="47">
        <f t="shared" si="2"/>
        <v>0</v>
      </c>
      <c r="E167" s="46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>
        <v>166</v>
      </c>
      <c r="D168" s="47">
        <f t="shared" si="2"/>
        <v>0</v>
      </c>
      <c r="E168" s="46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>
        <v>167</v>
      </c>
      <c r="D169" s="47">
        <f t="shared" si="2"/>
        <v>0</v>
      </c>
      <c r="E169" s="46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>
        <v>168</v>
      </c>
      <c r="D170" s="47">
        <f t="shared" si="2"/>
        <v>0</v>
      </c>
      <c r="E170" s="46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>
        <v>169</v>
      </c>
      <c r="D171" s="47">
        <f t="shared" si="2"/>
        <v>0</v>
      </c>
      <c r="E171" s="46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>
        <v>170</v>
      </c>
      <c r="D172" s="47">
        <f t="shared" si="2"/>
        <v>0</v>
      </c>
      <c r="E172" s="46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>
        <v>171</v>
      </c>
      <c r="D173" s="47">
        <f t="shared" si="2"/>
        <v>0</v>
      </c>
      <c r="E173" s="46"/>
      <c r="F173" s="5"/>
      <c r="G173" s="5"/>
      <c r="H173" s="5"/>
      <c r="I173" s="5"/>
      <c r="J173" s="5"/>
      <c r="K173" s="5"/>
    </row>
    <row r="174" spans="1:11" x14ac:dyDescent="0.25">
      <c r="A174" s="5"/>
      <c r="B174" s="5" t="s">
        <v>38</v>
      </c>
      <c r="C174" s="5">
        <v>172</v>
      </c>
      <c r="D174" s="47">
        <f t="shared" si="2"/>
        <v>-287.79769999999996</v>
      </c>
      <c r="E174" s="46">
        <f>ноя.13!I22+дек.13!I22</f>
        <v>0</v>
      </c>
      <c r="F174" s="5"/>
      <c r="G174" s="5"/>
      <c r="H174" s="5"/>
      <c r="I174" s="5"/>
      <c r="J174" s="11">
        <f>ноя.13!H22</f>
        <v>287.79769999999996</v>
      </c>
      <c r="K174" s="46">
        <f>дек.13!H22</f>
        <v>0</v>
      </c>
    </row>
    <row r="175" spans="1:11" x14ac:dyDescent="0.25">
      <c r="A175" s="5"/>
      <c r="B175" s="5" t="s">
        <v>39</v>
      </c>
      <c r="C175" s="5">
        <v>173</v>
      </c>
      <c r="D175" s="47">
        <f t="shared" si="2"/>
        <v>0</v>
      </c>
      <c r="E175" s="5"/>
      <c r="F175" s="5"/>
      <c r="G175" s="5"/>
      <c r="H175" s="5"/>
      <c r="I175" s="5"/>
      <c r="J175" s="11">
        <v>0</v>
      </c>
      <c r="K175" s="5"/>
    </row>
    <row r="176" spans="1:11" x14ac:dyDescent="0.25">
      <c r="A176" s="5"/>
      <c r="B176" s="5" t="s">
        <v>71</v>
      </c>
      <c r="C176" s="5">
        <v>174</v>
      </c>
      <c r="D176" s="47">
        <f t="shared" si="2"/>
        <v>0</v>
      </c>
      <c r="E176" s="5"/>
      <c r="F176" s="5"/>
      <c r="G176" s="5"/>
      <c r="H176" s="5"/>
      <c r="I176" s="5"/>
      <c r="J176" s="11">
        <v>0</v>
      </c>
      <c r="K176" s="5"/>
    </row>
    <row r="177" spans="1:11" x14ac:dyDescent="0.25">
      <c r="A177" s="5"/>
      <c r="B177" s="5"/>
      <c r="C177" s="5">
        <f>175</f>
        <v>175</v>
      </c>
      <c r="D177" s="47">
        <f t="shared" si="2"/>
        <v>0</v>
      </c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>
        <v>176</v>
      </c>
      <c r="D178" s="47">
        <f t="shared" si="2"/>
        <v>0</v>
      </c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>
        <v>177</v>
      </c>
      <c r="D179" s="47">
        <f t="shared" si="2"/>
        <v>0</v>
      </c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>
        <v>178</v>
      </c>
      <c r="D180" s="47">
        <f t="shared" si="2"/>
        <v>0</v>
      </c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>
        <v>179</v>
      </c>
      <c r="D181" s="47">
        <f t="shared" si="2"/>
        <v>0</v>
      </c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>
        <v>180</v>
      </c>
      <c r="D182" s="47">
        <f t="shared" si="2"/>
        <v>0</v>
      </c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>
        <v>181</v>
      </c>
      <c r="D183" s="47">
        <f t="shared" si="2"/>
        <v>0</v>
      </c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>
        <v>182</v>
      </c>
      <c r="D184" s="47">
        <f t="shared" si="2"/>
        <v>0</v>
      </c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>
        <v>183</v>
      </c>
      <c r="D185" s="47">
        <f t="shared" si="2"/>
        <v>0</v>
      </c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>
        <v>184</v>
      </c>
      <c r="D186" s="47">
        <f t="shared" si="2"/>
        <v>0</v>
      </c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>
        <v>185</v>
      </c>
      <c r="D187" s="47">
        <f t="shared" si="2"/>
        <v>0</v>
      </c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>
        <v>186</v>
      </c>
      <c r="D188" s="47">
        <f t="shared" si="2"/>
        <v>0</v>
      </c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>
        <v>187</v>
      </c>
      <c r="D189" s="47">
        <f t="shared" si="2"/>
        <v>0</v>
      </c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>
        <v>188</v>
      </c>
      <c r="D190" s="47">
        <f t="shared" si="2"/>
        <v>0</v>
      </c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>
        <v>189</v>
      </c>
      <c r="D191" s="47">
        <f t="shared" si="2"/>
        <v>0</v>
      </c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>
        <v>190</v>
      </c>
      <c r="D192" s="47">
        <f t="shared" si="2"/>
        <v>0</v>
      </c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>
        <v>191</v>
      </c>
      <c r="D193" s="47">
        <f t="shared" si="2"/>
        <v>0</v>
      </c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>
        <v>192</v>
      </c>
      <c r="D194" s="47">
        <f t="shared" si="2"/>
        <v>0</v>
      </c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>
        <v>193</v>
      </c>
      <c r="D195" s="47">
        <f t="shared" si="2"/>
        <v>0</v>
      </c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>
        <v>194</v>
      </c>
      <c r="D196" s="47">
        <f t="shared" si="2"/>
        <v>0</v>
      </c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>
        <v>195</v>
      </c>
      <c r="D197" s="47">
        <f t="shared" si="2"/>
        <v>0</v>
      </c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>
        <v>196</v>
      </c>
      <c r="D198" s="47">
        <f t="shared" si="2"/>
        <v>0</v>
      </c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>
        <v>197</v>
      </c>
      <c r="D199" s="47">
        <f t="shared" si="2"/>
        <v>0</v>
      </c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>
        <v>198</v>
      </c>
      <c r="D200" s="47">
        <f t="shared" si="2"/>
        <v>0</v>
      </c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>
        <v>199</v>
      </c>
      <c r="D201" s="47">
        <f t="shared" si="2"/>
        <v>0</v>
      </c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>
        <v>200</v>
      </c>
      <c r="D202" s="47">
        <f t="shared" ref="D202:D264" si="3">E202-F202-G202-H202-I202-J202-K202</f>
        <v>0</v>
      </c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>
        <v>201</v>
      </c>
      <c r="D203" s="47">
        <f t="shared" si="3"/>
        <v>0</v>
      </c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>
        <v>202</v>
      </c>
      <c r="D204" s="47">
        <f t="shared" si="3"/>
        <v>0</v>
      </c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>
        <v>203</v>
      </c>
      <c r="D205" s="47">
        <f t="shared" si="3"/>
        <v>0</v>
      </c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>
        <v>205</v>
      </c>
      <c r="D206" s="47">
        <f t="shared" si="3"/>
        <v>0</v>
      </c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>
        <v>206</v>
      </c>
      <c r="D207" s="47">
        <f t="shared" si="3"/>
        <v>0</v>
      </c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>
        <v>207</v>
      </c>
      <c r="D208" s="47">
        <f t="shared" si="3"/>
        <v>0</v>
      </c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>
        <v>208</v>
      </c>
      <c r="D209" s="47">
        <f t="shared" si="3"/>
        <v>0</v>
      </c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>
        <v>209</v>
      </c>
      <c r="D210" s="47">
        <f t="shared" si="3"/>
        <v>0</v>
      </c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>
        <v>210</v>
      </c>
      <c r="D211" s="47">
        <f t="shared" si="3"/>
        <v>0</v>
      </c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>
        <v>211</v>
      </c>
      <c r="D212" s="47">
        <f t="shared" si="3"/>
        <v>0</v>
      </c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>
        <v>212</v>
      </c>
      <c r="D213" s="47">
        <f t="shared" si="3"/>
        <v>0</v>
      </c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>
        <v>213</v>
      </c>
      <c r="D214" s="47">
        <f t="shared" si="3"/>
        <v>0</v>
      </c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>
        <v>214</v>
      </c>
      <c r="D215" s="47">
        <f t="shared" si="3"/>
        <v>0</v>
      </c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>
        <v>215</v>
      </c>
      <c r="D216" s="47">
        <f t="shared" si="3"/>
        <v>0</v>
      </c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>
        <v>216</v>
      </c>
      <c r="D217" s="47">
        <f t="shared" si="3"/>
        <v>0</v>
      </c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>
        <v>217</v>
      </c>
      <c r="D218" s="47">
        <f t="shared" si="3"/>
        <v>0</v>
      </c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>
        <v>218</v>
      </c>
      <c r="D219" s="47">
        <f t="shared" si="3"/>
        <v>0</v>
      </c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>
        <v>219</v>
      </c>
      <c r="D220" s="47">
        <f t="shared" si="3"/>
        <v>0</v>
      </c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>
        <v>220</v>
      </c>
      <c r="D221" s="47">
        <f t="shared" si="3"/>
        <v>0</v>
      </c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>
        <v>221</v>
      </c>
      <c r="D222" s="47">
        <f t="shared" si="3"/>
        <v>0</v>
      </c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>
        <v>222</v>
      </c>
      <c r="D223" s="47">
        <f t="shared" si="3"/>
        <v>0</v>
      </c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>
        <v>223</v>
      </c>
      <c r="D224" s="47">
        <f t="shared" si="3"/>
        <v>0</v>
      </c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>
        <v>224</v>
      </c>
      <c r="D225" s="47">
        <f t="shared" si="3"/>
        <v>0</v>
      </c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>
        <v>225</v>
      </c>
      <c r="D226" s="47">
        <f t="shared" si="3"/>
        <v>0</v>
      </c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>
        <v>226</v>
      </c>
      <c r="D227" s="47">
        <f t="shared" si="3"/>
        <v>0</v>
      </c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>
        <v>227</v>
      </c>
      <c r="D228" s="47">
        <f t="shared" si="3"/>
        <v>0</v>
      </c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>
        <v>228</v>
      </c>
      <c r="D229" s="47">
        <f t="shared" si="3"/>
        <v>0</v>
      </c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>
        <v>229</v>
      </c>
      <c r="D230" s="47">
        <f t="shared" si="3"/>
        <v>0</v>
      </c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>
        <v>230</v>
      </c>
      <c r="D231" s="47">
        <f t="shared" si="3"/>
        <v>0</v>
      </c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>
        <v>231</v>
      </c>
      <c r="D232" s="47">
        <f t="shared" si="3"/>
        <v>0</v>
      </c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>
        <v>232</v>
      </c>
      <c r="D233" s="47">
        <f t="shared" si="3"/>
        <v>0</v>
      </c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>
        <v>233</v>
      </c>
      <c r="D234" s="47">
        <f t="shared" si="3"/>
        <v>0</v>
      </c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>
        <v>234</v>
      </c>
      <c r="D235" s="47">
        <f t="shared" si="3"/>
        <v>0</v>
      </c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>
        <v>235</v>
      </c>
      <c r="D236" s="47">
        <f t="shared" si="3"/>
        <v>0</v>
      </c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>
        <v>236</v>
      </c>
      <c r="D237" s="47">
        <f t="shared" si="3"/>
        <v>0</v>
      </c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>
        <v>237</v>
      </c>
      <c r="D238" s="47">
        <f t="shared" si="3"/>
        <v>0</v>
      </c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>
        <v>238</v>
      </c>
      <c r="D239" s="47">
        <f t="shared" si="3"/>
        <v>0</v>
      </c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>
        <v>239</v>
      </c>
      <c r="D240" s="47">
        <f t="shared" si="3"/>
        <v>0</v>
      </c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>
        <v>240</v>
      </c>
      <c r="D241" s="47">
        <f t="shared" si="3"/>
        <v>0</v>
      </c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>
        <v>241</v>
      </c>
      <c r="D242" s="47">
        <f t="shared" si="3"/>
        <v>0</v>
      </c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 t="s">
        <v>72</v>
      </c>
      <c r="C243" s="5">
        <v>242</v>
      </c>
      <c r="D243" s="47">
        <f t="shared" si="3"/>
        <v>0</v>
      </c>
      <c r="E243" s="5"/>
      <c r="F243" s="5"/>
      <c r="G243" s="5"/>
      <c r="H243" s="5"/>
      <c r="I243" s="5"/>
      <c r="J243" s="11">
        <v>0</v>
      </c>
      <c r="K243" s="5"/>
    </row>
    <row r="244" spans="1:11" x14ac:dyDescent="0.25">
      <c r="A244" s="5"/>
      <c r="B244" s="5"/>
      <c r="C244" s="5">
        <v>243</v>
      </c>
      <c r="D244" s="47">
        <f t="shared" si="3"/>
        <v>0</v>
      </c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>
        <v>244</v>
      </c>
      <c r="D245" s="47">
        <f t="shared" si="3"/>
        <v>0</v>
      </c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>
        <v>245</v>
      </c>
      <c r="D246" s="47">
        <f t="shared" si="3"/>
        <v>0</v>
      </c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>
        <v>246</v>
      </c>
      <c r="D247" s="47">
        <f t="shared" si="3"/>
        <v>0</v>
      </c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>
        <v>247</v>
      </c>
      <c r="D248" s="47">
        <f t="shared" si="3"/>
        <v>0</v>
      </c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>
        <v>248</v>
      </c>
      <c r="D249" s="47">
        <f t="shared" si="3"/>
        <v>0</v>
      </c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>
        <v>249</v>
      </c>
      <c r="D250" s="47">
        <f t="shared" si="3"/>
        <v>0</v>
      </c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>
        <v>250</v>
      </c>
      <c r="D251" s="47">
        <f t="shared" si="3"/>
        <v>0</v>
      </c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>
        <v>251</v>
      </c>
      <c r="D252" s="47">
        <f t="shared" si="3"/>
        <v>0</v>
      </c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>
        <v>252</v>
      </c>
      <c r="D253" s="47">
        <f t="shared" si="3"/>
        <v>0</v>
      </c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>
        <v>253</v>
      </c>
      <c r="D254" s="47">
        <f t="shared" si="3"/>
        <v>0</v>
      </c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>
        <v>254</v>
      </c>
      <c r="D255" s="47">
        <f t="shared" si="3"/>
        <v>0</v>
      </c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>
        <v>255</v>
      </c>
      <c r="D256" s="47">
        <f t="shared" si="3"/>
        <v>0</v>
      </c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>
        <v>256</v>
      </c>
      <c r="D257" s="47">
        <f t="shared" si="3"/>
        <v>0</v>
      </c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>
        <v>258</v>
      </c>
      <c r="D258" s="47">
        <f t="shared" si="3"/>
        <v>0</v>
      </c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>
        <v>259</v>
      </c>
      <c r="D259" s="47">
        <f t="shared" si="3"/>
        <v>0</v>
      </c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>
        <v>260</v>
      </c>
      <c r="D260" s="47">
        <f t="shared" si="3"/>
        <v>0</v>
      </c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>
        <v>261</v>
      </c>
      <c r="D261" s="47">
        <f t="shared" si="3"/>
        <v>0</v>
      </c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>
        <v>262</v>
      </c>
      <c r="D262" s="47">
        <f t="shared" si="3"/>
        <v>0</v>
      </c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>
        <v>263</v>
      </c>
      <c r="D263" s="47">
        <f t="shared" si="3"/>
        <v>0</v>
      </c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>
        <v>264</v>
      </c>
      <c r="D264" s="47">
        <f t="shared" si="3"/>
        <v>0</v>
      </c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>
        <v>265</v>
      </c>
      <c r="D265" s="47">
        <f t="shared" ref="D265:D328" si="4">E265-F265-G265-H265-I265-J265-K265</f>
        <v>0</v>
      </c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>
        <v>266</v>
      </c>
      <c r="D266" s="47">
        <f t="shared" si="4"/>
        <v>0</v>
      </c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4"/>
      <c r="C267" s="5">
        <v>267</v>
      </c>
      <c r="D267" s="47">
        <f t="shared" si="4"/>
        <v>0</v>
      </c>
      <c r="E267" s="5"/>
      <c r="F267" s="5"/>
      <c r="G267" s="5"/>
      <c r="H267" s="5"/>
      <c r="I267" s="5"/>
      <c r="J267" s="11"/>
      <c r="K267" s="5"/>
    </row>
    <row r="268" spans="1:11" x14ac:dyDescent="0.25">
      <c r="A268" s="5"/>
      <c r="B268" s="5" t="s">
        <v>6</v>
      </c>
      <c r="C268" s="5">
        <v>268</v>
      </c>
      <c r="D268" s="47">
        <f t="shared" si="4"/>
        <v>0</v>
      </c>
      <c r="E268" s="5"/>
      <c r="F268" s="5"/>
      <c r="G268" s="5"/>
      <c r="H268" s="5"/>
      <c r="I268" s="5"/>
      <c r="J268" s="11">
        <v>0</v>
      </c>
      <c r="K268" s="5"/>
    </row>
    <row r="269" spans="1:11" x14ac:dyDescent="0.25">
      <c r="A269" s="5"/>
      <c r="B269" s="5"/>
      <c r="C269" s="5">
        <v>269</v>
      </c>
      <c r="D269" s="47">
        <f t="shared" si="4"/>
        <v>0</v>
      </c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>
        <v>270</v>
      </c>
      <c r="D270" s="47">
        <f t="shared" si="4"/>
        <v>0</v>
      </c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>
        <v>271</v>
      </c>
      <c r="D271" s="47">
        <f t="shared" si="4"/>
        <v>0</v>
      </c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>
        <v>272</v>
      </c>
      <c r="D272" s="47">
        <f t="shared" si="4"/>
        <v>0</v>
      </c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>
        <v>273</v>
      </c>
      <c r="D273" s="47">
        <f t="shared" si="4"/>
        <v>0</v>
      </c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>
        <v>274</v>
      </c>
      <c r="D274" s="47">
        <f t="shared" si="4"/>
        <v>0</v>
      </c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>
        <v>275</v>
      </c>
      <c r="D275" s="47">
        <f t="shared" si="4"/>
        <v>0</v>
      </c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4"/>
      <c r="C276" s="5">
        <v>276</v>
      </c>
      <c r="D276" s="47">
        <f t="shared" si="4"/>
        <v>0</v>
      </c>
      <c r="E276" s="5"/>
      <c r="F276" s="5"/>
      <c r="G276" s="5"/>
      <c r="H276" s="5"/>
      <c r="I276" s="5"/>
      <c r="J276" s="11"/>
      <c r="K276" s="5"/>
    </row>
    <row r="277" spans="1:11" x14ac:dyDescent="0.25">
      <c r="A277" s="5"/>
      <c r="B277" s="5" t="s">
        <v>7</v>
      </c>
      <c r="C277" s="5">
        <v>277</v>
      </c>
      <c r="D277" s="47">
        <f t="shared" si="4"/>
        <v>0</v>
      </c>
      <c r="E277" s="5"/>
      <c r="F277" s="5"/>
      <c r="G277" s="5"/>
      <c r="H277" s="5"/>
      <c r="I277" s="5"/>
      <c r="J277" s="11">
        <v>0</v>
      </c>
      <c r="K277" s="5"/>
    </row>
    <row r="278" spans="1:11" x14ac:dyDescent="0.25">
      <c r="A278" s="5"/>
      <c r="B278" s="5"/>
      <c r="C278" s="5">
        <v>278</v>
      </c>
      <c r="D278" s="47">
        <f t="shared" si="4"/>
        <v>0</v>
      </c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>
        <v>279</v>
      </c>
      <c r="D279" s="47">
        <f t="shared" si="4"/>
        <v>0</v>
      </c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>
        <v>280</v>
      </c>
      <c r="D280" s="47">
        <f t="shared" si="4"/>
        <v>0</v>
      </c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>
        <v>281</v>
      </c>
      <c r="D281" s="47">
        <f t="shared" si="4"/>
        <v>0</v>
      </c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>
        <v>282</v>
      </c>
      <c r="D282" s="47">
        <f t="shared" si="4"/>
        <v>0</v>
      </c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 t="s">
        <v>40</v>
      </c>
      <c r="C283" s="5">
        <v>283</v>
      </c>
      <c r="D283" s="47">
        <f t="shared" si="4"/>
        <v>0</v>
      </c>
      <c r="E283" s="5"/>
      <c r="F283" s="5"/>
      <c r="G283" s="5"/>
      <c r="H283" s="5"/>
      <c r="I283" s="5"/>
      <c r="J283" s="11">
        <v>0</v>
      </c>
      <c r="K283" s="5"/>
    </row>
    <row r="284" spans="1:11" x14ac:dyDescent="0.25">
      <c r="A284" s="5"/>
      <c r="B284" s="5"/>
      <c r="C284" s="5">
        <v>284</v>
      </c>
      <c r="D284" s="47">
        <f t="shared" si="4"/>
        <v>0</v>
      </c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>
        <v>285</v>
      </c>
      <c r="D285" s="47">
        <f t="shared" si="4"/>
        <v>0</v>
      </c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>
        <v>286</v>
      </c>
      <c r="D286" s="47">
        <f t="shared" si="4"/>
        <v>0</v>
      </c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>
        <v>287</v>
      </c>
      <c r="D287" s="47">
        <f t="shared" si="4"/>
        <v>0</v>
      </c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>
        <v>288</v>
      </c>
      <c r="D288" s="47">
        <f t="shared" si="4"/>
        <v>0</v>
      </c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>
        <v>289</v>
      </c>
      <c r="D289" s="47">
        <f t="shared" si="4"/>
        <v>0</v>
      </c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>
        <v>290</v>
      </c>
      <c r="D290" s="47">
        <f t="shared" si="4"/>
        <v>0</v>
      </c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>
        <v>291</v>
      </c>
      <c r="D291" s="47">
        <f t="shared" si="4"/>
        <v>0</v>
      </c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>
        <v>292</v>
      </c>
      <c r="D292" s="47">
        <f t="shared" si="4"/>
        <v>0</v>
      </c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>
        <v>293</v>
      </c>
      <c r="D293" s="47">
        <f t="shared" si="4"/>
        <v>0</v>
      </c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>
        <v>294</v>
      </c>
      <c r="D294" s="47">
        <f t="shared" si="4"/>
        <v>0</v>
      </c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>
        <v>295</v>
      </c>
      <c r="D295" s="47">
        <f t="shared" si="4"/>
        <v>0</v>
      </c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>
        <v>296</v>
      </c>
      <c r="D296" s="47">
        <f t="shared" si="4"/>
        <v>0</v>
      </c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>
        <v>297</v>
      </c>
      <c r="D297" s="47">
        <f t="shared" si="4"/>
        <v>0</v>
      </c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>
        <v>298</v>
      </c>
      <c r="D298" s="47">
        <f t="shared" si="4"/>
        <v>0</v>
      </c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>
        <v>299</v>
      </c>
      <c r="D299" s="47">
        <f t="shared" si="4"/>
        <v>0</v>
      </c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>
        <v>300</v>
      </c>
      <c r="D300" s="47">
        <f t="shared" si="4"/>
        <v>0</v>
      </c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>
        <v>301</v>
      </c>
      <c r="D301" s="47">
        <f t="shared" si="4"/>
        <v>0</v>
      </c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>
        <v>302</v>
      </c>
      <c r="D302" s="47">
        <f t="shared" si="4"/>
        <v>0</v>
      </c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>
        <v>303</v>
      </c>
      <c r="D303" s="47">
        <f t="shared" si="4"/>
        <v>0</v>
      </c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>
        <v>304</v>
      </c>
      <c r="D304" s="47">
        <f t="shared" si="4"/>
        <v>0</v>
      </c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>
        <v>305</v>
      </c>
      <c r="D305" s="47">
        <f t="shared" si="4"/>
        <v>0</v>
      </c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>
        <v>306</v>
      </c>
      <c r="D306" s="47">
        <f t="shared" si="4"/>
        <v>0</v>
      </c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>
        <v>307</v>
      </c>
      <c r="D307" s="47">
        <f t="shared" si="4"/>
        <v>0</v>
      </c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>
        <v>308</v>
      </c>
      <c r="D308" s="47">
        <f t="shared" si="4"/>
        <v>0</v>
      </c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>
        <v>309</v>
      </c>
      <c r="D309" s="47">
        <f t="shared" si="4"/>
        <v>0</v>
      </c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>
        <v>310</v>
      </c>
      <c r="D310" s="47">
        <f t="shared" si="4"/>
        <v>0</v>
      </c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>
        <v>311</v>
      </c>
      <c r="D311" s="47">
        <f t="shared" si="4"/>
        <v>0</v>
      </c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>
        <v>312</v>
      </c>
      <c r="D312" s="47">
        <f t="shared" si="4"/>
        <v>0</v>
      </c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>
        <v>313</v>
      </c>
      <c r="D313" s="47">
        <f t="shared" si="4"/>
        <v>0</v>
      </c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>
        <v>314</v>
      </c>
      <c r="D314" s="47">
        <f t="shared" si="4"/>
        <v>0</v>
      </c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>
        <v>315</v>
      </c>
      <c r="D315" s="47">
        <f t="shared" si="4"/>
        <v>0</v>
      </c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>
        <v>316</v>
      </c>
      <c r="D316" s="47">
        <f t="shared" si="4"/>
        <v>0</v>
      </c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>
        <v>317</v>
      </c>
      <c r="D317" s="47">
        <f t="shared" si="4"/>
        <v>0</v>
      </c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>
        <v>318</v>
      </c>
      <c r="D318" s="47">
        <f t="shared" si="4"/>
        <v>0</v>
      </c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>
        <v>319</v>
      </c>
      <c r="D319" s="47">
        <f t="shared" si="4"/>
        <v>0</v>
      </c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>
        <v>320</v>
      </c>
      <c r="D320" s="47">
        <f t="shared" si="4"/>
        <v>0</v>
      </c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>
        <v>321</v>
      </c>
      <c r="D321" s="47">
        <f t="shared" si="4"/>
        <v>0</v>
      </c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>
        <v>322</v>
      </c>
      <c r="D322" s="47">
        <f t="shared" si="4"/>
        <v>0</v>
      </c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>
        <v>323</v>
      </c>
      <c r="D323" s="47">
        <f t="shared" si="4"/>
        <v>0</v>
      </c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>
        <v>324</v>
      </c>
      <c r="D324" s="47">
        <f t="shared" si="4"/>
        <v>0</v>
      </c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>
        <v>325</v>
      </c>
      <c r="D325" s="47">
        <f t="shared" si="4"/>
        <v>0</v>
      </c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>
        <v>326</v>
      </c>
      <c r="D326" s="47">
        <f t="shared" si="4"/>
        <v>0</v>
      </c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>
        <v>327</v>
      </c>
      <c r="D327" s="47">
        <f t="shared" si="4"/>
        <v>0</v>
      </c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>
        <v>328</v>
      </c>
      <c r="D328" s="47">
        <f t="shared" si="4"/>
        <v>0</v>
      </c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>
        <v>329</v>
      </c>
      <c r="D329" s="47">
        <f t="shared" ref="D329:D348" si="5">E329-F329-G329-H329-I329-J329-K329</f>
        <v>0</v>
      </c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>
        <v>330</v>
      </c>
      <c r="D330" s="47">
        <f t="shared" si="5"/>
        <v>0</v>
      </c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>
        <v>331</v>
      </c>
      <c r="D331" s="47">
        <f t="shared" si="5"/>
        <v>0</v>
      </c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>
        <v>332</v>
      </c>
      <c r="D332" s="47">
        <f t="shared" si="5"/>
        <v>0</v>
      </c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>
        <v>333</v>
      </c>
      <c r="D333" s="47">
        <f t="shared" si="5"/>
        <v>0</v>
      </c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>
        <v>334</v>
      </c>
      <c r="D334" s="47">
        <f t="shared" si="5"/>
        <v>0</v>
      </c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>
        <v>335</v>
      </c>
      <c r="D335" s="47">
        <f t="shared" si="5"/>
        <v>0</v>
      </c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>
        <v>336</v>
      </c>
      <c r="D336" s="47">
        <f t="shared" si="5"/>
        <v>0</v>
      </c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>
        <v>337</v>
      </c>
      <c r="D337" s="47">
        <f t="shared" si="5"/>
        <v>0</v>
      </c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>
        <v>338</v>
      </c>
      <c r="D338" s="47">
        <f t="shared" si="5"/>
        <v>0</v>
      </c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>
        <v>339</v>
      </c>
      <c r="D339" s="47">
        <f t="shared" si="5"/>
        <v>0</v>
      </c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>
        <v>340</v>
      </c>
      <c r="D340" s="47">
        <f t="shared" si="5"/>
        <v>0</v>
      </c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>
        <v>341</v>
      </c>
      <c r="D341" s="47">
        <f t="shared" si="5"/>
        <v>0</v>
      </c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>
        <v>342</v>
      </c>
      <c r="D342" s="47">
        <f t="shared" si="5"/>
        <v>0</v>
      </c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>
        <v>343</v>
      </c>
      <c r="D343" s="47">
        <f t="shared" si="5"/>
        <v>0</v>
      </c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>
        <v>344</v>
      </c>
      <c r="D344" s="47">
        <f t="shared" si="5"/>
        <v>0</v>
      </c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>
        <v>345</v>
      </c>
      <c r="D345" s="47">
        <f t="shared" si="5"/>
        <v>0</v>
      </c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>
        <v>346</v>
      </c>
      <c r="D346" s="47">
        <f t="shared" si="5"/>
        <v>0</v>
      </c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>
        <v>347</v>
      </c>
      <c r="D347" s="47">
        <f t="shared" si="5"/>
        <v>0</v>
      </c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36" t="s">
        <v>45</v>
      </c>
      <c r="C348" s="36"/>
      <c r="D348" s="47">
        <f t="shared" si="5"/>
        <v>5.9999999999854481</v>
      </c>
      <c r="E348" s="11">
        <f>июл.13!E4+авг.13!E4+сен.13!E4+окт.13!E4+ноя.13!I23+дек.13!I23</f>
        <v>125126.01999999999</v>
      </c>
      <c r="F348" s="72">
        <f>июл.13!D4</f>
        <v>2907.25</v>
      </c>
      <c r="G348" s="72">
        <f>авг.13!D4</f>
        <v>1054.6299999999999</v>
      </c>
      <c r="H348" s="72">
        <f>сен.13!D4</f>
        <v>5674.15</v>
      </c>
      <c r="I348" s="72">
        <f>окт.13!D4</f>
        <v>16380.849999999999</v>
      </c>
      <c r="J348" s="73">
        <f>ноя.13!H23</f>
        <v>41976.68</v>
      </c>
      <c r="K348" s="74">
        <f>дек.13!H23</f>
        <v>57126.46</v>
      </c>
    </row>
    <row r="349" spans="1:11" x14ac:dyDescent="0.25">
      <c r="D349" s="61"/>
      <c r="J349" s="7">
        <f>SUBTOTAL(9,J10:J151)</f>
        <v>22036.553999999996</v>
      </c>
      <c r="K349" s="7">
        <f>SUBTOTAL(9,K10:K151)</f>
        <v>25240.423699999999</v>
      </c>
    </row>
    <row r="350" spans="1:11" x14ac:dyDescent="0.25">
      <c r="D350" s="61"/>
    </row>
    <row r="351" spans="1:11" x14ac:dyDescent="0.25">
      <c r="D351" s="61"/>
    </row>
    <row r="352" spans="1:11" x14ac:dyDescent="0.25">
      <c r="D352" s="61"/>
    </row>
    <row r="353" spans="4:4" x14ac:dyDescent="0.25">
      <c r="D353" s="61"/>
    </row>
    <row r="354" spans="4:4" x14ac:dyDescent="0.25">
      <c r="D354" s="61"/>
    </row>
    <row r="355" spans="4:4" x14ac:dyDescent="0.25">
      <c r="D355" s="61"/>
    </row>
    <row r="356" spans="4:4" x14ac:dyDescent="0.25">
      <c r="D356" s="61"/>
    </row>
    <row r="357" spans="4:4" x14ac:dyDescent="0.25">
      <c r="D357" s="61"/>
    </row>
    <row r="358" spans="4:4" x14ac:dyDescent="0.25">
      <c r="D358" s="61"/>
    </row>
    <row r="359" spans="4:4" x14ac:dyDescent="0.25">
      <c r="D359" s="61"/>
    </row>
    <row r="360" spans="4:4" x14ac:dyDescent="0.25">
      <c r="D360" s="61"/>
    </row>
    <row r="361" spans="4:4" x14ac:dyDescent="0.25">
      <c r="D361" s="61"/>
    </row>
    <row r="362" spans="4:4" x14ac:dyDescent="0.25">
      <c r="D362" s="60"/>
    </row>
  </sheetData>
  <autoFilter ref="B8:S348">
    <sortState ref="B9:M349">
      <sortCondition ref="C8:C349"/>
    </sortState>
  </autoFilter>
  <mergeCells count="3">
    <mergeCell ref="F7:K7"/>
    <mergeCell ref="A7:E7"/>
    <mergeCell ref="A1:K1"/>
  </mergeCells>
  <conditionalFormatting sqref="D9:D361">
    <cfRule type="cellIs" dxfId="14" priority="4" operator="lessThan">
      <formula>0</formula>
    </cfRule>
  </conditionalFormatting>
  <hyperlinks>
    <hyperlink ref="F348" location="июл.13!D4" display="июл.13!D4"/>
    <hyperlink ref="G348" location="авг.13!D4" display="авг.13!D4"/>
    <hyperlink ref="H348" location="сен.13!D4" display="сен.13!D4"/>
    <hyperlink ref="I348" location="окт.13!D4" display="окт.13!D4"/>
    <hyperlink ref="J8" location="ноя.13!A1" display="ноя.13!A1"/>
    <hyperlink ref="K8" location="дек.13!A1" display="дек.13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3834.4</v>
      </c>
      <c r="D7" s="25">
        <v>5834.8</v>
      </c>
      <c r="E7" s="25">
        <f>D7-C7</f>
        <v>2000.4</v>
      </c>
      <c r="F7" s="25">
        <v>4.01</v>
      </c>
      <c r="G7" s="25">
        <f t="shared" ref="G7:G69" si="0">F7*E7</f>
        <v>8021.6040000000003</v>
      </c>
      <c r="H7" s="11">
        <v>8021.6</v>
      </c>
      <c r="I7" s="5"/>
      <c r="J7" s="5"/>
      <c r="K7" s="25">
        <f>янв.14!K7+фев.14!H7-фев.14!G7</f>
        <v>-7.9999999989013304E-3</v>
      </c>
    </row>
    <row r="8" spans="1:12" x14ac:dyDescent="0.25">
      <c r="A8" s="41" t="s">
        <v>78</v>
      </c>
      <c r="B8" s="5">
        <v>1</v>
      </c>
      <c r="C8" s="25">
        <v>43.05</v>
      </c>
      <c r="D8" s="25">
        <v>141.97</v>
      </c>
      <c r="E8" s="25">
        <f t="shared" ref="E8:E70" si="1">D8-C8</f>
        <v>98.92</v>
      </c>
      <c r="F8" s="25">
        <v>4.01</v>
      </c>
      <c r="G8" s="25">
        <f t="shared" si="0"/>
        <v>396.66919999999999</v>
      </c>
      <c r="H8" s="11">
        <v>601.5</v>
      </c>
      <c r="I8" s="5">
        <v>543479</v>
      </c>
      <c r="J8" s="21">
        <v>41696</v>
      </c>
      <c r="K8" s="25">
        <f>янв.14!K8+фев.14!H8-фев.14!G8</f>
        <v>35.408300000000054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янв.14!K9+фев.14!H9-фев.14!G9</f>
        <v>0</v>
      </c>
    </row>
    <row r="10" spans="1:12" ht="18.75" x14ac:dyDescent="0.3">
      <c r="A10" s="41" t="s">
        <v>79</v>
      </c>
      <c r="B10" s="5">
        <v>4</v>
      </c>
      <c r="C10" s="25">
        <v>8.76</v>
      </c>
      <c r="D10" s="25">
        <v>8.76</v>
      </c>
      <c r="E10" s="25">
        <f t="shared" si="1"/>
        <v>0</v>
      </c>
      <c r="F10" s="25">
        <v>4.01</v>
      </c>
      <c r="G10" s="25">
        <f t="shared" si="0"/>
        <v>0</v>
      </c>
      <c r="H10" s="11"/>
      <c r="I10" s="5"/>
      <c r="J10" s="5"/>
      <c r="K10" s="25">
        <f>янв.14!K10+фев.14!H10-фев.14!G10</f>
        <v>-26.024899999999999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янв.14!K11+фев.14!H11-фев.14!G11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янв.14!K12+фев.14!H12-фев.14!G12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янв.14!K13+фев.14!H13-фев.14!G13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янв.14!K14+фев.14!H14-фев.14!G14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янв.14!K15+фев.14!H15-фев.14!G15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янв.14!K16+фев.14!H16-фев.14!G16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янв.14!K17+фев.14!H17-фев.14!G17</f>
        <v>0</v>
      </c>
    </row>
    <row r="18" spans="1:11" x14ac:dyDescent="0.25">
      <c r="A18" s="42" t="s">
        <v>80</v>
      </c>
      <c r="B18" s="5">
        <v>12</v>
      </c>
      <c r="C18" s="25">
        <v>295.16000000000003</v>
      </c>
      <c r="D18" s="25">
        <v>295.16000000000003</v>
      </c>
      <c r="E18" s="25">
        <f t="shared" si="1"/>
        <v>0</v>
      </c>
      <c r="F18" s="25">
        <v>4.01</v>
      </c>
      <c r="G18" s="25">
        <f t="shared" si="0"/>
        <v>0</v>
      </c>
      <c r="H18" s="11"/>
      <c r="I18" s="5"/>
      <c r="J18" s="5"/>
      <c r="K18" s="25">
        <f>янв.14!K18+фев.14!H18-фев.14!G18</f>
        <v>-1179.2207000000001</v>
      </c>
    </row>
    <row r="19" spans="1:11" x14ac:dyDescent="0.25">
      <c r="A19" s="42" t="s">
        <v>81</v>
      </c>
      <c r="B19" s="5">
        <v>13</v>
      </c>
      <c r="C19" s="25">
        <v>3.82</v>
      </c>
      <c r="D19" s="25">
        <v>3.82</v>
      </c>
      <c r="E19" s="25">
        <f t="shared" si="1"/>
        <v>0</v>
      </c>
      <c r="F19" s="25">
        <v>4.01</v>
      </c>
      <c r="G19" s="25">
        <f t="shared" si="0"/>
        <v>0</v>
      </c>
      <c r="H19" s="11"/>
      <c r="I19" s="5"/>
      <c r="J19" s="5"/>
      <c r="K19" s="25">
        <f>янв.14!K19+фев.14!H19-фев.14!G19</f>
        <v>0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янв.14!K20+фев.14!H20-фев.14!G20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янв.14!K21+фев.14!H21-фев.14!G21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янв.14!K22+фев.14!H22-фев.14!G22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янв.14!K23+фев.14!H23-фев.14!G23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янв.14!K24+фев.14!H24-фев.14!G24</f>
        <v>0</v>
      </c>
    </row>
    <row r="25" spans="1:11" x14ac:dyDescent="0.25">
      <c r="A25" s="42" t="s">
        <v>82</v>
      </c>
      <c r="B25" s="5">
        <v>20</v>
      </c>
      <c r="C25" s="25">
        <v>248.88</v>
      </c>
      <c r="D25" s="25">
        <v>248.88</v>
      </c>
      <c r="E25" s="25">
        <f t="shared" si="1"/>
        <v>0</v>
      </c>
      <c r="F25" s="25">
        <v>4.01</v>
      </c>
      <c r="G25" s="25">
        <f t="shared" si="0"/>
        <v>0</v>
      </c>
      <c r="H25" s="11"/>
      <c r="I25" s="5"/>
      <c r="J25" s="5"/>
      <c r="K25" s="25">
        <f>янв.14!K25+фев.14!H25-фев.14!G25</f>
        <v>-998.00879999999995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5"/>
      <c r="K26" s="25">
        <f>янв.14!K26+фев.14!H26-фев.14!G26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янв.14!K27+фев.14!H27-фев.14!G27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янв.14!K28+фев.14!H28-фев.14!G28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янв.14!K29+фев.14!H29-фев.14!G29</f>
        <v>0</v>
      </c>
    </row>
    <row r="30" spans="1:11" x14ac:dyDescent="0.25">
      <c r="A30" s="42" t="s">
        <v>83</v>
      </c>
      <c r="B30" s="5">
        <v>25</v>
      </c>
      <c r="C30" s="25">
        <v>654.4</v>
      </c>
      <c r="D30" s="25">
        <v>656.53</v>
      </c>
      <c r="E30" s="25">
        <f t="shared" si="1"/>
        <v>2.1299999999999955</v>
      </c>
      <c r="F30" s="5">
        <v>4.01</v>
      </c>
      <c r="G30" s="25">
        <f t="shared" si="0"/>
        <v>8.5412999999999819</v>
      </c>
      <c r="H30" s="5"/>
      <c r="I30" s="5"/>
      <c r="J30" s="5"/>
      <c r="K30" s="25">
        <f>янв.14!K30+фев.14!H30-фев.14!G30</f>
        <v>-2622.7404999999994</v>
      </c>
    </row>
    <row r="31" spans="1:11" x14ac:dyDescent="0.25">
      <c r="A31" s="5" t="s">
        <v>98</v>
      </c>
      <c r="B31" s="5">
        <v>26</v>
      </c>
      <c r="C31" s="25">
        <v>0</v>
      </c>
      <c r="D31" s="25">
        <v>0</v>
      </c>
      <c r="E31" s="25">
        <f t="shared" si="1"/>
        <v>0</v>
      </c>
      <c r="F31" s="5">
        <v>4.01</v>
      </c>
      <c r="G31" s="25">
        <f t="shared" si="0"/>
        <v>0</v>
      </c>
      <c r="H31" s="5"/>
      <c r="I31" s="5"/>
      <c r="J31" s="5"/>
      <c r="K31" s="25">
        <f>янв.14!K31+фев.14!H31-фев.14!G31</f>
        <v>0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янв.14!K32+фев.14!H32-фев.14!G32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янв.14!K33+фев.14!H33-фев.14!G33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янв.14!K34+фев.14!H34-фев.14!G34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янв.14!K35+фев.14!H35-фев.14!G35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янв.14!K36+фев.14!H36-фев.14!G36</f>
        <v>0</v>
      </c>
    </row>
    <row r="37" spans="1:11" x14ac:dyDescent="0.25">
      <c r="A37" s="5" t="s">
        <v>102</v>
      </c>
      <c r="B37" s="5">
        <v>34</v>
      </c>
      <c r="C37" s="25">
        <v>0</v>
      </c>
      <c r="D37" s="25">
        <v>0</v>
      </c>
      <c r="E37" s="25">
        <f t="shared" si="1"/>
        <v>0</v>
      </c>
      <c r="F37" s="5">
        <v>4.01</v>
      </c>
      <c r="G37" s="25">
        <f t="shared" si="0"/>
        <v>0</v>
      </c>
      <c r="H37" s="5"/>
      <c r="I37" s="5"/>
      <c r="J37" s="5"/>
      <c r="K37" s="25">
        <f>янв.14!K37+фев.14!H37-фев.14!G37</f>
        <v>0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янв.14!K38+фев.14!H38-фев.14!G38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янв.14!K39+фев.14!H39-фев.14!G39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янв.14!K40+фев.14!H40-фев.14!G40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янв.14!K41+фев.14!H41-фев.14!G41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янв.14!K42+фев.14!H42-фев.14!G42</f>
        <v>0</v>
      </c>
    </row>
    <row r="43" spans="1:11" x14ac:dyDescent="0.25">
      <c r="A43" s="5" t="s">
        <v>19</v>
      </c>
      <c r="B43" s="5">
        <v>40</v>
      </c>
      <c r="C43" s="25">
        <v>1.75</v>
      </c>
      <c r="D43" s="25">
        <v>8.59</v>
      </c>
      <c r="E43" s="25">
        <f t="shared" si="1"/>
        <v>6.84</v>
      </c>
      <c r="F43" s="5">
        <v>4.01</v>
      </c>
      <c r="G43" s="25">
        <f t="shared" si="0"/>
        <v>27.428399999999996</v>
      </c>
      <c r="H43" s="5"/>
      <c r="I43" s="5"/>
      <c r="J43" s="5"/>
      <c r="K43" s="25">
        <f>янв.14!K43+фев.14!H43-фев.14!G43</f>
        <v>-34.445899999999995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янв.14!K44+фев.14!H44-фев.14!G44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янв.14!K45+фев.14!H45-фев.14!G45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янв.14!K46+фев.14!H46-фев.14!G46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янв.14!K47+фев.14!H47-фев.14!G47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янв.14!K48+фев.14!H48-фев.14!G48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янв.14!K49+фев.14!H49-фев.14!G49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янв.14!K50+фев.14!H50-фев.14!G50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янв.14!K51+фев.14!H51-фев.14!G51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янв.14!K52+фев.14!H52-фев.14!G52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янв.14!K53+фев.14!H53-фев.14!G53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янв.14!K54+фев.14!H54-фев.14!G54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янв.14!K55+фев.14!H55-фев.14!G55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янв.14!K56+фев.14!H56-фев.14!G56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янв.14!K57+фев.14!H57-фев.14!G57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янв.14!K58+фев.14!H58-фев.14!G58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янв.14!K59+фев.14!H59-фев.14!G59</f>
        <v>0</v>
      </c>
    </row>
    <row r="60" spans="1:11" x14ac:dyDescent="0.25">
      <c r="A60" s="5" t="s">
        <v>84</v>
      </c>
      <c r="B60" s="5">
        <v>57</v>
      </c>
      <c r="C60" s="25">
        <v>4.16</v>
      </c>
      <c r="D60" s="25">
        <v>4.16</v>
      </c>
      <c r="E60" s="25">
        <f t="shared" si="1"/>
        <v>0</v>
      </c>
      <c r="F60" s="5">
        <v>4.01</v>
      </c>
      <c r="G60" s="25">
        <f t="shared" si="0"/>
        <v>0</v>
      </c>
      <c r="H60" s="5"/>
      <c r="I60" s="5"/>
      <c r="J60" s="5"/>
      <c r="K60" s="25">
        <f>янв.14!K60+фев.14!H60-фев.14!G60</f>
        <v>-13.794400000000001</v>
      </c>
    </row>
    <row r="61" spans="1:11" x14ac:dyDescent="0.25">
      <c r="A61" s="5" t="s">
        <v>69</v>
      </c>
      <c r="B61" s="5">
        <v>58</v>
      </c>
      <c r="C61" s="25">
        <v>0</v>
      </c>
      <c r="D61" s="25">
        <v>0</v>
      </c>
      <c r="E61" s="25">
        <f t="shared" si="1"/>
        <v>0</v>
      </c>
      <c r="F61" s="5">
        <v>4.01</v>
      </c>
      <c r="G61" s="25">
        <f t="shared" si="0"/>
        <v>0</v>
      </c>
      <c r="H61" s="5"/>
      <c r="I61" s="5"/>
      <c r="J61" s="5"/>
      <c r="K61" s="25">
        <f>янв.14!K61+фев.14!H61-фев.14!G61</f>
        <v>0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янв.14!K62+фев.14!H62-фев.14!G62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янв.14!K63+фев.14!H63-фев.14!G63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янв.14!K64+фев.14!H64-фев.14!G64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янв.14!K65+фев.14!H65-фев.14!G65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янв.14!K66+фев.14!H66-фев.14!G66</f>
        <v>0</v>
      </c>
    </row>
    <row r="67" spans="1:11" x14ac:dyDescent="0.25">
      <c r="A67" s="5" t="s">
        <v>105</v>
      </c>
      <c r="B67" s="5">
        <v>65</v>
      </c>
      <c r="C67" s="25">
        <v>0</v>
      </c>
      <c r="D67" s="25">
        <v>0</v>
      </c>
      <c r="E67" s="25">
        <f t="shared" si="1"/>
        <v>0</v>
      </c>
      <c r="F67" s="5">
        <v>4.01</v>
      </c>
      <c r="G67" s="25">
        <f t="shared" si="0"/>
        <v>0</v>
      </c>
      <c r="H67" s="5"/>
      <c r="I67" s="5"/>
      <c r="J67" s="5"/>
      <c r="K67" s="25">
        <f>янв.14!K67+фев.14!H67-фев.14!G67</f>
        <v>0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янв.14!K68+фев.14!H68-фев.14!G68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янв.14!K69+фев.14!H69-фев.14!G69</f>
        <v>0</v>
      </c>
    </row>
    <row r="70" spans="1:11" x14ac:dyDescent="0.25">
      <c r="A70" s="5" t="s">
        <v>24</v>
      </c>
      <c r="B70" s="5">
        <v>69</v>
      </c>
      <c r="C70" s="25">
        <v>4345.24</v>
      </c>
      <c r="D70" s="25">
        <v>5857.7</v>
      </c>
      <c r="E70" s="25">
        <f t="shared" si="1"/>
        <v>1512.46</v>
      </c>
      <c r="F70" s="5">
        <v>4.01</v>
      </c>
      <c r="G70" s="25">
        <f t="shared" ref="G70:G132" si="2">F70*E70</f>
        <v>6064.9646000000002</v>
      </c>
      <c r="H70" s="11">
        <v>12703.7</v>
      </c>
      <c r="I70" s="5" t="s">
        <v>77</v>
      </c>
      <c r="J70" s="21">
        <v>41677</v>
      </c>
      <c r="K70" s="25">
        <f>янв.14!K70+фев.14!H70-фев.14!G70</f>
        <v>-1158.2684999999983</v>
      </c>
    </row>
    <row r="71" spans="1:11" x14ac:dyDescent="0.25">
      <c r="A71" s="5" t="s">
        <v>25</v>
      </c>
      <c r="B71" s="5">
        <v>70</v>
      </c>
      <c r="C71" s="25">
        <v>627.76</v>
      </c>
      <c r="D71" s="25">
        <v>790.48</v>
      </c>
      <c r="E71" s="25">
        <f t="shared" ref="E71:E133" si="3">D71-C71</f>
        <v>162.72000000000003</v>
      </c>
      <c r="F71" s="5">
        <v>4.01</v>
      </c>
      <c r="G71" s="25">
        <f t="shared" si="2"/>
        <v>652.50720000000013</v>
      </c>
      <c r="H71" s="5"/>
      <c r="I71" s="5"/>
      <c r="J71" s="5"/>
      <c r="K71" s="25">
        <f>янв.14!K71+фев.14!H71-фев.14!G71</f>
        <v>-3166.1355999999996</v>
      </c>
    </row>
    <row r="72" spans="1:11" x14ac:dyDescent="0.25">
      <c r="A72" s="5" t="s">
        <v>70</v>
      </c>
      <c r="B72" s="5">
        <v>71</v>
      </c>
      <c r="C72" s="25">
        <v>1055.51</v>
      </c>
      <c r="D72" s="25">
        <v>1379.69</v>
      </c>
      <c r="E72" s="25">
        <f t="shared" si="3"/>
        <v>324.18000000000006</v>
      </c>
      <c r="F72" s="5">
        <v>4.01</v>
      </c>
      <c r="G72" s="25">
        <f t="shared" si="2"/>
        <v>1299.9618000000003</v>
      </c>
      <c r="H72" s="11">
        <v>1604</v>
      </c>
      <c r="I72" s="5" t="s">
        <v>112</v>
      </c>
      <c r="J72" s="21">
        <v>41676</v>
      </c>
      <c r="K72" s="25">
        <f>янв.14!K72+фев.14!H72-фев.14!G72</f>
        <v>-1119.7523999999999</v>
      </c>
    </row>
    <row r="73" spans="1:11" x14ac:dyDescent="0.25">
      <c r="A73" s="5" t="s">
        <v>26</v>
      </c>
      <c r="B73" s="5">
        <v>73</v>
      </c>
      <c r="C73" s="25">
        <v>0</v>
      </c>
      <c r="D73" s="25">
        <v>0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янв.14!K73+фев.14!H73-фев.14!G73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янв.14!K74+фев.14!H74-фев.14!G74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янв.14!K75+фев.14!H75-фев.14!G75</f>
        <v>0</v>
      </c>
    </row>
    <row r="76" spans="1:11" x14ac:dyDescent="0.25">
      <c r="A76" s="5" t="s">
        <v>5</v>
      </c>
      <c r="B76" s="5">
        <v>76</v>
      </c>
      <c r="C76" s="25">
        <v>9.43</v>
      </c>
      <c r="D76" s="25">
        <v>9.43</v>
      </c>
      <c r="E76" s="25">
        <f t="shared" si="3"/>
        <v>0</v>
      </c>
      <c r="F76" s="5">
        <v>4.01</v>
      </c>
      <c r="G76" s="25">
        <f t="shared" si="2"/>
        <v>0</v>
      </c>
      <c r="H76" s="5"/>
      <c r="I76" s="5"/>
      <c r="J76" s="5"/>
      <c r="K76" s="25">
        <f>янв.14!K76+фев.14!H76-фев.14!G76</f>
        <v>-34.967199999999991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/>
      <c r="I77" s="5"/>
      <c r="J77" s="5"/>
      <c r="K77" s="25">
        <f>янв.14!K77+фев.14!H77-фев.14!G77</f>
        <v>0</v>
      </c>
    </row>
    <row r="78" spans="1:11" x14ac:dyDescent="0.25">
      <c r="A78" s="42" t="s">
        <v>93</v>
      </c>
      <c r="B78" s="5">
        <v>79</v>
      </c>
      <c r="C78" s="25">
        <v>118.55</v>
      </c>
      <c r="D78" s="25">
        <v>123.21</v>
      </c>
      <c r="E78" s="25">
        <f t="shared" si="3"/>
        <v>4.6599999999999966</v>
      </c>
      <c r="F78" s="5">
        <v>4.01</v>
      </c>
      <c r="G78" s="25">
        <f t="shared" si="2"/>
        <v>18.686599999999984</v>
      </c>
      <c r="H78" s="5"/>
      <c r="I78" s="5"/>
      <c r="J78" s="5"/>
      <c r="K78" s="25">
        <f>янв.14!K78+фев.14!H78-фев.14!G78</f>
        <v>-485.00949999999995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янв.14!K79+фев.14!H79-фев.14!G79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янв.14!K80+фев.14!H80-фев.14!G80</f>
        <v>0</v>
      </c>
    </row>
    <row r="81" spans="1:11" x14ac:dyDescent="0.25">
      <c r="A81" s="5" t="s">
        <v>27</v>
      </c>
      <c r="B81" s="5">
        <v>82</v>
      </c>
      <c r="C81" s="25">
        <v>0</v>
      </c>
      <c r="D81" s="25">
        <v>0</v>
      </c>
      <c r="E81" s="25">
        <f t="shared" si="3"/>
        <v>0</v>
      </c>
      <c r="F81" s="5">
        <v>4.01</v>
      </c>
      <c r="G81" s="25">
        <f t="shared" si="2"/>
        <v>0</v>
      </c>
      <c r="H81" s="5"/>
      <c r="I81" s="5"/>
      <c r="J81" s="5"/>
      <c r="K81" s="25">
        <f>янв.14!K81+фев.14!H81-фев.14!G81</f>
        <v>0</v>
      </c>
    </row>
    <row r="82" spans="1:11" x14ac:dyDescent="0.25">
      <c r="A82" s="5" t="s">
        <v>28</v>
      </c>
      <c r="B82" s="5">
        <v>83</v>
      </c>
      <c r="C82" s="25">
        <v>0</v>
      </c>
      <c r="D82" s="25">
        <v>0</v>
      </c>
      <c r="E82" s="25">
        <f t="shared" si="3"/>
        <v>0</v>
      </c>
      <c r="F82" s="5">
        <v>4.01</v>
      </c>
      <c r="G82" s="25">
        <f t="shared" si="2"/>
        <v>0</v>
      </c>
      <c r="H82" s="5"/>
      <c r="I82" s="5"/>
      <c r="J82" s="5"/>
      <c r="K82" s="25">
        <f>янв.14!K82+фев.14!H82-фев.14!G82</f>
        <v>0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янв.14!K83+фев.14!H83-фев.14!G83</f>
        <v>0</v>
      </c>
    </row>
    <row r="84" spans="1:11" x14ac:dyDescent="0.25">
      <c r="A84" s="42" t="s">
        <v>85</v>
      </c>
      <c r="B84" s="5">
        <v>85</v>
      </c>
      <c r="C84" s="25" t="s">
        <v>108</v>
      </c>
      <c r="D84" s="25">
        <v>13.85</v>
      </c>
      <c r="E84" s="25">
        <f t="shared" si="3"/>
        <v>0.76999999999999957</v>
      </c>
      <c r="F84" s="5">
        <v>4.01</v>
      </c>
      <c r="G84" s="25">
        <f t="shared" si="2"/>
        <v>3.0876999999999981</v>
      </c>
      <c r="H84" s="5"/>
      <c r="I84" s="5"/>
      <c r="J84" s="5"/>
      <c r="K84" s="25">
        <f>янв.14!K84+фев.14!H84-фев.14!G84</f>
        <v>-52.571099999999994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янв.14!K85+фев.14!H85-фев.14!G85</f>
        <v>0</v>
      </c>
    </row>
    <row r="86" spans="1:11" x14ac:dyDescent="0.25">
      <c r="A86" s="5" t="s">
        <v>30</v>
      </c>
      <c r="B86" s="5">
        <v>87</v>
      </c>
      <c r="C86" s="25">
        <v>0</v>
      </c>
      <c r="D86" s="25">
        <v>0</v>
      </c>
      <c r="E86" s="25">
        <f t="shared" si="3"/>
        <v>0</v>
      </c>
      <c r="F86" s="5">
        <v>4.01</v>
      </c>
      <c r="G86" s="25">
        <f t="shared" si="2"/>
        <v>0</v>
      </c>
      <c r="H86" s="5"/>
      <c r="I86" s="5"/>
      <c r="J86" s="5"/>
      <c r="K86" s="25">
        <f>янв.14!K86+фев.14!H86-фев.14!G86</f>
        <v>0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янв.14!K87+фев.14!H87-фев.14!G87</f>
        <v>0</v>
      </c>
    </row>
    <row r="88" spans="1:11" x14ac:dyDescent="0.25">
      <c r="A88" s="5" t="s">
        <v>32</v>
      </c>
      <c r="B88" s="5">
        <v>89</v>
      </c>
      <c r="C88" s="25" t="s">
        <v>109</v>
      </c>
      <c r="D88" s="25">
        <v>662.48</v>
      </c>
      <c r="E88" s="25">
        <f t="shared" si="3"/>
        <v>2.3799999999999955</v>
      </c>
      <c r="F88" s="5">
        <v>4.01</v>
      </c>
      <c r="G88" s="25">
        <f t="shared" si="2"/>
        <v>9.5437999999999814</v>
      </c>
      <c r="H88" s="5"/>
      <c r="I88" s="5"/>
      <c r="J88" s="5"/>
      <c r="K88" s="25">
        <f>янв.14!K88+фев.14!H88-фев.14!G88</f>
        <v>-2653.2565999999997</v>
      </c>
    </row>
    <row r="89" spans="1:11" x14ac:dyDescent="0.25">
      <c r="A89" s="5" t="s">
        <v>94</v>
      </c>
      <c r="B89" s="5">
        <v>90</v>
      </c>
      <c r="C89" s="25">
        <v>0</v>
      </c>
      <c r="D89" s="25">
        <v>0</v>
      </c>
      <c r="E89" s="25">
        <f t="shared" si="3"/>
        <v>0</v>
      </c>
      <c r="F89" s="5">
        <v>4.01</v>
      </c>
      <c r="G89" s="25">
        <f t="shared" si="2"/>
        <v>0</v>
      </c>
      <c r="H89" s="5"/>
      <c r="I89" s="5"/>
      <c r="J89" s="5"/>
      <c r="K89" s="25">
        <f>янв.14!K89+фев.14!H89-фев.14!G89</f>
        <v>0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янв.14!K90+фев.14!H90-фев.14!G90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янв.14!K91+фев.14!H91-фев.14!G91</f>
        <v>0</v>
      </c>
    </row>
    <row r="92" spans="1:11" x14ac:dyDescent="0.25">
      <c r="A92" s="5" t="s">
        <v>95</v>
      </c>
      <c r="B92" s="5">
        <v>93</v>
      </c>
      <c r="C92" s="25">
        <v>0</v>
      </c>
      <c r="D92" s="25">
        <v>0</v>
      </c>
      <c r="E92" s="25">
        <f t="shared" si="3"/>
        <v>0</v>
      </c>
      <c r="F92" s="5">
        <v>4.01</v>
      </c>
      <c r="G92" s="25">
        <f t="shared" si="2"/>
        <v>0</v>
      </c>
      <c r="H92" s="5"/>
      <c r="I92" s="5"/>
      <c r="J92" s="5"/>
      <c r="K92" s="25">
        <f>янв.14!K92+фев.14!H92-фев.14!G92</f>
        <v>0</v>
      </c>
    </row>
    <row r="93" spans="1:11" x14ac:dyDescent="0.25">
      <c r="A93" s="5" t="s">
        <v>101</v>
      </c>
      <c r="B93" s="5">
        <v>94</v>
      </c>
      <c r="C93" s="25">
        <v>0</v>
      </c>
      <c r="D93" s="25">
        <v>0</v>
      </c>
      <c r="E93" s="25">
        <f t="shared" si="3"/>
        <v>0</v>
      </c>
      <c r="F93" s="5">
        <v>4.01</v>
      </c>
      <c r="G93" s="25">
        <f t="shared" si="2"/>
        <v>0</v>
      </c>
      <c r="H93" s="5"/>
      <c r="I93" s="5"/>
      <c r="J93" s="5"/>
      <c r="K93" s="25">
        <f>янв.14!K93+фев.14!H93-фев.14!G93</f>
        <v>0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янв.14!K94+фев.14!H94-фев.14!G94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янв.14!K95+фев.14!H95-фев.14!G95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янв.14!K96+фев.14!H96-фев.14!G96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янв.14!K97+фев.14!H97-фев.14!G97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янв.14!K98+фев.14!H98-фев.14!G98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янв.14!K99+фев.14!H99-фев.14!G99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янв.14!K100+фев.14!H100-фев.14!G100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янв.14!K101+фев.14!H101-фев.14!G101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янв.14!K102+фев.14!H102-фев.14!G102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янв.14!K103+фев.14!H103-фев.14!G103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янв.14!K104+фев.14!H104-фев.14!G104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янв.14!K105+фев.14!H105-фев.14!G105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янв.14!K106+фев.14!H106-фев.14!G106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янв.14!K107+фев.14!H107-фев.14!G107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янв.14!K108+фев.14!H108-фев.14!G108</f>
        <v>0</v>
      </c>
    </row>
    <row r="109" spans="1:11" x14ac:dyDescent="0.25">
      <c r="A109" s="5" t="s">
        <v>103</v>
      </c>
      <c r="B109" s="5">
        <v>110</v>
      </c>
      <c r="C109" s="25">
        <v>0</v>
      </c>
      <c r="D109" s="25">
        <v>0</v>
      </c>
      <c r="E109" s="25">
        <f t="shared" si="3"/>
        <v>0</v>
      </c>
      <c r="F109" s="5">
        <v>4.01</v>
      </c>
      <c r="G109" s="25">
        <f t="shared" si="2"/>
        <v>0</v>
      </c>
      <c r="H109" s="5"/>
      <c r="I109" s="5"/>
      <c r="J109" s="5"/>
      <c r="K109" s="25">
        <f>янв.14!K109+фев.14!H109-фев.14!G109</f>
        <v>0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янв.14!K110+фев.14!H110-фев.14!G110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янв.14!K111+фев.14!H111-фев.14!G111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янв.14!K112+фев.14!H112-фев.14!G112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янв.14!K113+фев.14!H113-фев.14!G113</f>
        <v>0</v>
      </c>
    </row>
    <row r="114" spans="1:11" x14ac:dyDescent="0.25">
      <c r="A114" s="42" t="s">
        <v>86</v>
      </c>
      <c r="B114" s="5">
        <v>116</v>
      </c>
      <c r="C114" s="25">
        <v>7185.26</v>
      </c>
      <c r="D114" s="25">
        <v>9372.49</v>
      </c>
      <c r="E114" s="25">
        <f t="shared" si="3"/>
        <v>2187.2299999999996</v>
      </c>
      <c r="F114" s="5">
        <v>4.01</v>
      </c>
      <c r="G114" s="25">
        <f t="shared" si="2"/>
        <v>8770.7922999999973</v>
      </c>
      <c r="H114" s="5">
        <v>28747.69</v>
      </c>
      <c r="I114" s="5">
        <v>387</v>
      </c>
      <c r="J114" s="21">
        <v>41696</v>
      </c>
      <c r="K114" s="25">
        <f>янв.14!K114+фев.14!H114-фев.14!G114</f>
        <v>-8832.3056999999972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янв.14!K115+фев.14!H115-фев.14!G115</f>
        <v>0</v>
      </c>
    </row>
    <row r="116" spans="1:11" x14ac:dyDescent="0.25">
      <c r="A116" s="5" t="s">
        <v>104</v>
      </c>
      <c r="B116" s="5">
        <v>118</v>
      </c>
      <c r="C116" s="25">
        <v>0</v>
      </c>
      <c r="D116" s="25">
        <v>0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янв.14!K116+фев.14!H116-фев.14!G116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янв.14!K117+фев.14!H117-фев.14!G117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янв.14!K118+фев.14!H118-фев.14!G118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янв.14!K119+фев.14!H119-фев.14!G119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янв.14!K120+фев.14!H120-фев.14!G120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янв.14!K121+фев.14!H121-фев.14!G121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янв.14!K122+фев.14!H122-фев.14!G122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янв.14!K123+фев.14!H123-фев.14!G123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янв.14!K124+фев.14!H124-фев.14!G124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янв.14!K125+фев.14!H125-фев.14!G125</f>
        <v>0</v>
      </c>
    </row>
    <row r="126" spans="1:11" x14ac:dyDescent="0.25">
      <c r="A126" s="5" t="s">
        <v>99</v>
      </c>
      <c r="B126" s="5">
        <v>129</v>
      </c>
      <c r="C126" s="25">
        <v>0</v>
      </c>
      <c r="D126" s="25">
        <v>0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янв.14!K126+фев.14!H126-фев.14!G126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янв.14!K127+фев.14!H127-фев.14!G127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янв.14!K128+фев.14!H128-фев.14!G128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янв.14!K129+фев.14!H129-фев.14!G129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янв.14!K130+фев.14!H130-фев.14!G130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янв.14!K131+фев.14!H131-фев.14!G131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янв.14!K132+фев.14!H132-фев.14!G132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янв.14!K133+фев.14!H133-фев.14!G133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янв.14!K134+фев.14!H134-фев.14!G134</f>
        <v>0</v>
      </c>
    </row>
    <row r="135" spans="1:11" x14ac:dyDescent="0.25">
      <c r="A135" s="42" t="s">
        <v>87</v>
      </c>
      <c r="B135" s="5">
        <v>138</v>
      </c>
      <c r="C135" s="25">
        <v>37.5</v>
      </c>
      <c r="D135" s="25">
        <v>37.5</v>
      </c>
      <c r="E135" s="25">
        <f t="shared" si="5"/>
        <v>0</v>
      </c>
      <c r="F135" s="5">
        <v>4.01</v>
      </c>
      <c r="G135" s="25">
        <f t="shared" si="4"/>
        <v>0</v>
      </c>
      <c r="H135" s="5"/>
      <c r="I135" s="5"/>
      <c r="J135" s="5"/>
      <c r="K135" s="25">
        <f>янв.14!K135+фев.14!H135-фев.14!G135</f>
        <v>-147.2071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янв.14!K136+фев.14!H136-фев.14!G136</f>
        <v>0</v>
      </c>
    </row>
    <row r="137" spans="1:11" x14ac:dyDescent="0.25">
      <c r="A137" s="5" t="s">
        <v>88</v>
      </c>
      <c r="B137" s="5">
        <v>140</v>
      </c>
      <c r="C137" s="25">
        <v>1.3</v>
      </c>
      <c r="D137" s="25">
        <v>1.3</v>
      </c>
      <c r="E137" s="25">
        <f t="shared" si="5"/>
        <v>0</v>
      </c>
      <c r="F137" s="5">
        <v>4.01</v>
      </c>
      <c r="G137" s="25">
        <f t="shared" si="4"/>
        <v>0</v>
      </c>
      <c r="H137" s="5"/>
      <c r="I137" s="5"/>
      <c r="J137" s="5"/>
      <c r="K137" s="25">
        <f>янв.14!K137+фев.14!H137-фев.14!G137</f>
        <v>-5.2130000000000001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янв.14!K138+фев.14!H138-фев.14!G138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янв.14!K139+фев.14!H139-фев.14!G139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янв.14!K140+фев.14!H140-фев.14!G140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янв.14!K141+фев.14!H141-фев.14!G141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янв.14!K142+фев.14!H142-фев.14!G142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янв.14!K143+фев.14!H143-фев.14!G143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янв.14!K144+фев.14!H144-фев.14!G144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янв.14!K145+фев.14!H145-фев.14!G145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янв.14!K146+фев.14!H146-фев.14!G146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янв.14!K147+фев.14!H147-фев.14!G147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янв.14!K148+фев.14!H148-фев.14!G148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янв.14!K149+фев.14!H149-фев.14!G149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янв.14!K150+фев.14!H150-фев.14!G150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янв.14!K151+фев.14!H151-фев.14!G151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янв.14!K152+фев.14!H152-фев.14!G152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янв.14!K153+фев.14!H153-фев.14!G153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янв.14!K154+фев.14!H154-фев.14!G154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янв.14!K155+фев.14!H155-фев.14!G155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янв.14!K156+фев.14!H156-фев.14!G156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янв.14!K157+фев.14!H157-фев.14!G157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янв.14!K158+фев.14!H158-фев.14!G158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янв.14!K159+фев.14!H159-фев.14!G159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янв.14!K160+фев.14!H160-фев.14!G160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янв.14!K161+фев.14!H161-фев.14!G161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янв.14!K162+фев.14!H162-фев.14!G162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янв.14!K163+фев.14!H163-фев.14!G163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янв.14!K164+фев.14!H164-фев.14!G164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янв.14!K165+фев.14!H165-фев.14!G165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янв.14!K166+фев.14!H166-фев.14!G166</f>
        <v>0</v>
      </c>
    </row>
    <row r="167" spans="1:11" x14ac:dyDescent="0.25">
      <c r="A167" s="5" t="s">
        <v>106</v>
      </c>
      <c r="B167" s="5">
        <v>170</v>
      </c>
      <c r="C167" s="25">
        <v>0</v>
      </c>
      <c r="D167" s="25">
        <v>0</v>
      </c>
      <c r="E167" s="25">
        <f t="shared" si="5"/>
        <v>0</v>
      </c>
      <c r="F167" s="5">
        <v>4.01</v>
      </c>
      <c r="G167" s="25">
        <f t="shared" si="4"/>
        <v>0</v>
      </c>
      <c r="H167" s="5"/>
      <c r="I167" s="5"/>
      <c r="J167" s="5"/>
      <c r="K167" s="25">
        <f>янв.14!K167+фев.14!H167-фев.14!G167</f>
        <v>0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янв.14!K168+фев.14!H168-фев.14!G168</f>
        <v>0</v>
      </c>
    </row>
    <row r="169" spans="1:11" x14ac:dyDescent="0.25">
      <c r="A169" s="5" t="s">
        <v>38</v>
      </c>
      <c r="B169" s="5">
        <v>172</v>
      </c>
      <c r="C169" s="25">
        <v>74.239999999999995</v>
      </c>
      <c r="D169" s="25">
        <v>74.239999999999995</v>
      </c>
      <c r="E169" s="25">
        <f t="shared" si="5"/>
        <v>0</v>
      </c>
      <c r="F169" s="5">
        <v>4.01</v>
      </c>
      <c r="G169" s="25">
        <f t="shared" si="4"/>
        <v>0</v>
      </c>
      <c r="H169" s="5"/>
      <c r="I169" s="5"/>
      <c r="J169" s="5"/>
      <c r="K169" s="25">
        <f>янв.14!K169+фев.14!H169-фев.14!G169</f>
        <v>-287.79769999999996</v>
      </c>
    </row>
    <row r="170" spans="1:11" x14ac:dyDescent="0.25">
      <c r="A170" s="5" t="s">
        <v>39</v>
      </c>
      <c r="B170" s="5">
        <v>173</v>
      </c>
      <c r="C170" s="25">
        <v>1.54</v>
      </c>
      <c r="D170" s="25">
        <v>301.56</v>
      </c>
      <c r="E170" s="25">
        <f t="shared" si="5"/>
        <v>300.02</v>
      </c>
      <c r="F170" s="5">
        <v>4.01</v>
      </c>
      <c r="G170" s="25">
        <f t="shared" si="4"/>
        <v>1203.0801999999999</v>
      </c>
      <c r="H170" s="5"/>
      <c r="I170" s="5"/>
      <c r="J170" s="5"/>
      <c r="K170" s="25">
        <f>янв.14!K170+фев.14!H170-фев.14!G170</f>
        <v>-1209.2556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янв.14!K171+фев.14!H171-фев.14!G171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янв.14!K172+фев.14!H172-фев.14!G172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янв.14!K173+фев.14!H173-фев.14!G173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янв.14!K174+фев.14!H174-фев.14!G174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янв.14!K175+фев.14!H175-фев.14!G175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янв.14!K176+фев.14!H176-фев.14!G176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янв.14!K177+фев.14!H177-фев.14!G177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янв.14!K178+фев.14!H178-фев.14!G178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янв.14!K179+фев.14!H179-фев.14!G179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янв.14!K180+фев.14!H180-фев.14!G180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янв.14!K181+фев.14!H181-фев.14!G181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янв.14!K182+фев.14!H182-фев.14!G182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янв.14!K183+фев.14!H183-фев.14!G183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янв.14!K184+фев.14!H184-фев.14!G184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янв.14!K185+фев.14!H185-фев.14!G185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янв.14!K186+фев.14!H186-фев.14!G186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янв.14!K187+фев.14!H187-фев.14!G187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янв.14!K188+фев.14!H188-фев.14!G188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янв.14!K189+фев.14!H189-фев.14!G189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янв.14!K190+фев.14!H190-фев.14!G190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янв.14!K191+фев.14!H191-фев.14!G191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янв.14!K192+фев.14!H192-фев.14!G192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янв.14!K193+фев.14!H193-фев.14!G193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янв.14!K194+фев.14!H194-фев.14!G194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янв.14!K195+фев.14!H195-фев.14!G195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янв.14!K196+фев.14!H196-фев.14!G196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янв.14!K197+фев.14!H197-фев.14!G197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янв.14!K198+фев.14!H198-фев.14!G198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янв.14!K199+фев.14!H199-фев.14!G199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янв.14!K200+фев.14!H200-фев.14!G200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янв.14!K201+фев.14!H201-фев.14!G201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янв.14!K202+фев.14!H202-фев.14!G202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янв.14!K203+фев.14!H203-фев.14!G203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янв.14!K204+фев.14!H204-фев.14!G204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янв.14!K205+фев.14!H205-фев.14!G205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янв.14!K206+фев.14!H206-фев.14!G206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янв.14!K207+фев.14!H207-фев.14!G207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янв.14!K208+фев.14!H208-фев.14!G208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янв.14!K209+фев.14!H209-фев.14!G209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янв.14!K210+фев.14!H210-фев.14!G210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янв.14!K211+фев.14!H211-фев.14!G211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янв.14!K212+фев.14!H212-фев.14!G212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янв.14!K213+фев.14!H213-фев.14!G213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янв.14!K214+фев.14!H214-фев.14!G214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янв.14!K215+фев.14!H215-фев.14!G215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янв.14!K216+фев.14!H216-фев.14!G216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янв.14!K217+фев.14!H217-фев.14!G217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янв.14!K218+фев.14!H218-фев.14!G218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янв.14!K219+фев.14!H219-фев.14!G219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янв.14!K220+фев.14!H220-фев.14!G220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янв.14!K221+фев.14!H221-фев.14!G221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янв.14!K222+фев.14!H222-фев.14!G222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янв.14!K223+фев.14!H223-фев.14!G223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янв.14!K224+фев.14!H224-фев.14!G224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янв.14!K225+фев.14!H225-фев.14!G225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янв.14!K226+фев.14!H226-фев.14!G226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янв.14!K227+фев.14!H227-фев.14!G227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янв.14!K228+фев.14!H228-фев.14!G228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янв.14!K229+фев.14!H229-фев.14!G229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янв.14!K230+фев.14!H230-фев.14!G230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янв.14!K231+фев.14!H231-фев.14!G231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янв.14!K232+фев.14!H232-фев.14!G232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янв.14!K233+фев.14!H233-фев.14!G233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янв.14!K234+фев.14!H234-фев.14!G234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янв.14!K235+фев.14!H235-фев.14!G235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янв.14!K236+фев.14!H236-фев.14!G236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янв.14!K237+фев.14!H237-фев.14!G237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янв.14!K238+фев.14!H238-фев.14!G238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янв.14!K239+фев.14!H239-фев.14!G239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янв.14!K240+фев.14!H240-фев.14!G240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янв.14!K241+фев.14!H241-фев.14!G241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янв.14!K242+фев.14!H242-фев.14!G242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янв.14!K243+фев.14!H243-фев.14!G243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янв.14!K244+фев.14!H244-фев.14!G244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янв.14!K245+фев.14!H245-фев.14!G245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янв.14!K246+фев.14!H246-фев.14!G246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янв.14!K247+фев.14!H247-фев.14!G247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янв.14!K248+фев.14!H248-фев.14!G248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янв.14!K249+фев.14!H249-фев.14!G249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янв.14!K250+фев.14!H250-фев.14!G250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янв.14!K251+фев.14!H251-фев.14!G251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янв.14!K252+фев.14!H252-фев.14!G252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янв.14!K253+фев.14!H253-фев.14!G253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янв.14!K254+фев.14!H254-фев.14!G254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янв.14!K255+фев.14!H255-фев.14!G255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янв.14!K256+фев.14!H256-фев.14!G256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янв.14!K257+фев.14!H257-фев.14!G257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янв.14!K258+фев.14!H258-фев.14!G258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янв.14!K259+фев.14!H259-фев.14!G259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янв.14!K260+фев.14!H260-фев.14!G260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янв.14!K261+фев.14!H261-фев.14!G261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янв.14!K262+фев.14!H262-фев.14!G262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янв.14!K263+фев.14!H263-фев.14!G263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янв.14!K264+фев.14!H264-фев.14!G264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янв.14!K265+фев.14!H265-фев.14!G265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янв.14!K266+фев.14!H266-фев.14!G266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янв.14!K267+фев.14!H267-фев.14!G267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янв.14!K268+фев.14!H268-фев.14!G268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янв.14!K269+фев.14!H269-фев.14!G269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янв.14!K270+фев.14!H270-фев.14!G270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янв.14!K271+фев.14!H271-фев.14!G271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янв.14!K272+фев.14!H272-фев.14!G272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янв.14!K273+фев.14!H273-фев.14!G273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янв.14!K274+фев.14!H274-фев.14!G274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янв.14!K275+фев.14!H275-фев.14!G275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янв.14!K276+фев.14!H276-фев.14!G276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янв.14!K277+фев.14!H277-фев.14!G277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янв.14!K278+фев.14!H278-фев.14!G278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янв.14!K279+фев.14!H279-фев.14!G279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янв.14!K280+фев.14!H280-фев.14!G280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янв.14!K281+фев.14!H281-фев.14!G281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янв.14!K282+фев.14!H282-фев.14!G282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янв.14!K283+фев.14!H283-фев.14!G283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янв.14!K284+фев.14!H284-фев.14!G284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янв.14!K285+фев.14!H285-фев.14!G285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янв.14!K286+фев.14!H286-фев.14!G286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янв.14!K287+фев.14!H287-фев.14!G287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янв.14!K288+фев.14!H288-фев.14!G288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янв.14!K289+фев.14!H289-фев.14!G289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янв.14!K290+фев.14!H290-фев.14!G290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янв.14!K291+фев.14!H291-фев.14!G291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янв.14!K292+фев.14!H292-фев.14!G292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янв.14!K293+фев.14!H293-фев.14!G293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янв.14!K294+фев.14!H294-фев.14!G294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янв.14!K295+фев.14!H295-фев.14!G295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янв.14!K296+фев.14!H296-фев.14!G296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янв.14!K297+фев.14!H297-фев.14!G297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янв.14!K298+фев.14!H298-фев.14!G298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янв.14!K299+фев.14!H299-фев.14!G299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янв.14!K300+фев.14!H300-фев.14!G300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янв.14!K301+фев.14!H301-фев.14!G301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янв.14!K302+фев.14!H302-фев.14!G302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янв.14!K303+фев.14!H303-фев.14!G303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янв.14!K304+фев.14!H304-фев.14!G304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янв.14!K305+фев.14!H305-фев.14!G305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янв.14!K306+фев.14!H306-фев.14!G306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янв.14!K307+фев.14!H307-фев.14!G307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янв.14!K308+фев.14!H308-фев.14!G308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янв.14!K309+фев.14!H309-фев.14!G309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янв.14!K310+фев.14!H310-фев.14!G310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янв.14!K311+фев.14!H311-фев.14!G311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янв.14!K312+фев.14!H312-фев.14!G312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янв.14!K313+фев.14!H313-фев.14!G313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янв.14!K314+фев.14!H314-фев.14!G314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янв.14!K315+фев.14!H315-фев.14!G315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янв.14!K316+фев.14!H316-фев.14!G316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янв.14!K317+фев.14!H317-фев.14!G317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янв.14!K318+фев.14!H318-фев.14!G318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янв.14!K319+фев.14!H319-фев.14!G319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янв.14!K320+фев.14!H320-фев.14!G320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янв.14!K321+фев.14!H321-фев.14!G321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янв.14!K322+фев.14!H322-фев.14!G322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янв.14!K323+фев.14!H323-фев.14!G323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янв.14!K324+фев.14!H324-фев.14!G324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янв.14!K325+фев.14!H325-фев.14!G325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янв.14!K326+фев.14!H326-фев.14!G326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янв.14!K327+фев.14!H327-фев.14!G327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янв.14!K328+фев.14!H328-фев.14!G328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янв.14!K329+фев.14!H329-фев.14!G329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янв.14!K330+фев.14!H330-фев.14!G330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янв.14!K331+фев.14!H331-фев.14!G331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янв.14!K332+фев.14!H332-фев.14!G332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янв.14!K333+фев.14!H333-фев.14!G333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янв.14!K334+фев.14!H334-фев.14!G334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янв.14!K335+фев.14!H335-фев.14!G335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янв.14!K336+фев.14!H336-фев.14!G336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янв.14!K337+фев.14!H337-фев.14!G337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янв.14!K338+фев.14!H338-фев.14!G338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янв.14!K339+фев.14!H339-фев.14!G339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янв.14!K340+фев.14!H340-фев.14!G340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янв.14!K341+фев.14!H341-фев.14!G341</f>
        <v>0</v>
      </c>
    </row>
    <row r="342" spans="1:11" x14ac:dyDescent="0.25">
      <c r="H342" s="8">
        <f>SUM(H7:H341)</f>
        <v>51678.490000000005</v>
      </c>
    </row>
  </sheetData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11" priority="1" operator="lessThan">
      <formula>-0.1</formula>
    </cfRule>
  </conditionalFormatting>
  <pageMargins left="0.25" right="0.25" top="0.75" bottom="0.75" header="0.3" footer="0.3"/>
  <pageSetup paperSize="9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5834.8</v>
      </c>
      <c r="D7" s="25">
        <v>6668.2</v>
      </c>
      <c r="E7" s="25">
        <f>D7-C7</f>
        <v>833.39999999999964</v>
      </c>
      <c r="F7" s="25">
        <v>4.01</v>
      </c>
      <c r="G7" s="25">
        <f t="shared" ref="G7:G69" si="0">F7*E7</f>
        <v>3341.9339999999984</v>
      </c>
      <c r="H7" s="11">
        <v>3341.93</v>
      </c>
      <c r="I7" s="5"/>
      <c r="J7" s="5"/>
      <c r="K7" s="25">
        <f>фев.14!K7+мар.14!H7-мар.14!G7</f>
        <v>-1.1999999997442501E-2</v>
      </c>
    </row>
    <row r="8" spans="1:12" x14ac:dyDescent="0.25">
      <c r="A8" s="41" t="s">
        <v>78</v>
      </c>
      <c r="B8" s="5">
        <v>1</v>
      </c>
      <c r="C8" s="25">
        <v>141.97</v>
      </c>
      <c r="D8" s="25">
        <v>181.87</v>
      </c>
      <c r="E8" s="25">
        <f t="shared" ref="E8:E70" si="1">D8-C8</f>
        <v>39.900000000000006</v>
      </c>
      <c r="F8" s="25">
        <v>4.01</v>
      </c>
      <c r="G8" s="25">
        <f t="shared" si="0"/>
        <v>159.99900000000002</v>
      </c>
      <c r="H8" s="11"/>
      <c r="I8" s="5"/>
      <c r="J8" s="21"/>
      <c r="K8" s="25">
        <f>фев.14!K8+мар.14!H8-мар.14!G8</f>
        <v>-124.59069999999997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фев.14!K9+мар.14!H9-мар.14!G9</f>
        <v>0</v>
      </c>
    </row>
    <row r="10" spans="1:12" ht="18.75" x14ac:dyDescent="0.3">
      <c r="A10" s="41" t="s">
        <v>79</v>
      </c>
      <c r="B10" s="5">
        <v>4</v>
      </c>
      <c r="C10" s="25">
        <v>8.76</v>
      </c>
      <c r="D10" s="25">
        <v>8.76</v>
      </c>
      <c r="E10" s="25">
        <f t="shared" si="1"/>
        <v>0</v>
      </c>
      <c r="F10" s="25">
        <v>4.01</v>
      </c>
      <c r="G10" s="25">
        <f t="shared" si="0"/>
        <v>0</v>
      </c>
      <c r="H10" s="11"/>
      <c r="I10" s="5"/>
      <c r="J10" s="5"/>
      <c r="K10" s="25">
        <f>фев.14!K10+мар.14!H10-мар.14!G10</f>
        <v>-26.024899999999999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фев.14!K11+мар.14!H11-мар.14!G11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фев.14!K12+мар.14!H12-мар.14!G12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фев.14!K13+мар.14!H13-мар.14!G13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фев.14!K14+мар.14!H14-мар.14!G14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фев.14!K15+мар.14!H15-мар.14!G15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фев.14!K16+мар.14!H16-мар.14!G16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фев.14!K17+мар.14!H17-мар.14!G17</f>
        <v>0</v>
      </c>
    </row>
    <row r="18" spans="1:11" x14ac:dyDescent="0.25">
      <c r="A18" s="42" t="s">
        <v>80</v>
      </c>
      <c r="B18" s="5">
        <v>12</v>
      </c>
      <c r="C18" s="25">
        <v>295.16000000000003</v>
      </c>
      <c r="D18" s="25">
        <v>397.9</v>
      </c>
      <c r="E18" s="25">
        <f t="shared" si="1"/>
        <v>102.73999999999995</v>
      </c>
      <c r="F18" s="25">
        <v>4.01</v>
      </c>
      <c r="G18" s="25">
        <f t="shared" si="0"/>
        <v>411.98739999999981</v>
      </c>
      <c r="H18" s="11"/>
      <c r="I18" s="5"/>
      <c r="J18" s="5"/>
      <c r="K18" s="25">
        <f>фев.14!K18+мар.14!H18-мар.14!G18</f>
        <v>-1591.2080999999998</v>
      </c>
    </row>
    <row r="19" spans="1:11" x14ac:dyDescent="0.25">
      <c r="A19" s="42" t="s">
        <v>81</v>
      </c>
      <c r="B19" s="5">
        <v>13</v>
      </c>
      <c r="C19" s="25">
        <v>3.82</v>
      </c>
      <c r="D19" s="25">
        <v>3.82</v>
      </c>
      <c r="E19" s="25">
        <f t="shared" si="1"/>
        <v>0</v>
      </c>
      <c r="F19" s="25">
        <v>4.01</v>
      </c>
      <c r="G19" s="25">
        <f t="shared" si="0"/>
        <v>0</v>
      </c>
      <c r="H19" s="11"/>
      <c r="I19" s="5"/>
      <c r="J19" s="5"/>
      <c r="K19" s="25">
        <f>фев.14!K19+мар.14!H19-мар.14!G19</f>
        <v>0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фев.14!K20+мар.14!H20-мар.14!G20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фев.14!K21+мар.14!H21-мар.14!G21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фев.14!K22+мар.14!H22-мар.14!G22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фев.14!K23+мар.14!H23-мар.14!G23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фев.14!K24+мар.14!H24-мар.14!G24</f>
        <v>0</v>
      </c>
    </row>
    <row r="25" spans="1:11" x14ac:dyDescent="0.25">
      <c r="A25" s="42" t="s">
        <v>82</v>
      </c>
      <c r="B25" s="5">
        <v>20</v>
      </c>
      <c r="C25" s="25">
        <v>248.88</v>
      </c>
      <c r="D25" s="25">
        <v>251.03</v>
      </c>
      <c r="E25" s="25">
        <f t="shared" si="1"/>
        <v>2.1500000000000057</v>
      </c>
      <c r="F25" s="25">
        <v>4.01</v>
      </c>
      <c r="G25" s="25">
        <f t="shared" si="0"/>
        <v>8.6215000000000224</v>
      </c>
      <c r="H25" s="11"/>
      <c r="I25" s="5"/>
      <c r="J25" s="5"/>
      <c r="K25" s="25">
        <f>фев.14!K25+мар.14!H25-мар.14!G25</f>
        <v>-1006.6302999999999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5"/>
      <c r="K26" s="25">
        <f>фев.14!K26+мар.14!H26-мар.14!G26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фев.14!K27+мар.14!H27-мар.14!G27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фев.14!K28+мар.14!H28-мар.14!G28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фев.14!K29+мар.14!H29-мар.14!G29</f>
        <v>0</v>
      </c>
    </row>
    <row r="30" spans="1:11" x14ac:dyDescent="0.25">
      <c r="A30" s="42" t="s">
        <v>83</v>
      </c>
      <c r="B30" s="5">
        <v>25</v>
      </c>
      <c r="C30" s="25">
        <v>656.53</v>
      </c>
      <c r="D30" s="25">
        <v>926.81</v>
      </c>
      <c r="E30" s="25">
        <f t="shared" si="1"/>
        <v>270.27999999999997</v>
      </c>
      <c r="F30" s="5">
        <v>4.01</v>
      </c>
      <c r="G30" s="25">
        <f t="shared" si="0"/>
        <v>1083.8227999999999</v>
      </c>
      <c r="H30" s="5"/>
      <c r="I30" s="5"/>
      <c r="J30" s="5"/>
      <c r="K30" s="25">
        <f>фев.14!K30+мар.14!H30-мар.14!G30</f>
        <v>-3706.5632999999993</v>
      </c>
    </row>
    <row r="31" spans="1:11" x14ac:dyDescent="0.25">
      <c r="A31" s="5" t="s">
        <v>98</v>
      </c>
      <c r="B31" s="5">
        <v>26</v>
      </c>
      <c r="C31" s="25">
        <v>0</v>
      </c>
      <c r="D31" s="25">
        <v>0</v>
      </c>
      <c r="E31" s="25">
        <f t="shared" si="1"/>
        <v>0</v>
      </c>
      <c r="F31" s="5">
        <v>4.01</v>
      </c>
      <c r="G31" s="25">
        <f t="shared" si="0"/>
        <v>0</v>
      </c>
      <c r="H31" s="5"/>
      <c r="I31" s="5"/>
      <c r="J31" s="5"/>
      <c r="K31" s="25">
        <f>фев.14!K31+мар.14!H31-мар.14!G31</f>
        <v>0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фев.14!K32+мар.14!H32-мар.14!G32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фев.14!K33+мар.14!H33-мар.14!G33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фев.14!K34+мар.14!H34-мар.14!G34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фев.14!K35+мар.14!H35-мар.14!G35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фев.14!K36+мар.14!H36-мар.14!G36</f>
        <v>0</v>
      </c>
    </row>
    <row r="37" spans="1:11" x14ac:dyDescent="0.25">
      <c r="A37" s="5" t="s">
        <v>102</v>
      </c>
      <c r="B37" s="5">
        <v>34</v>
      </c>
      <c r="C37" s="25">
        <v>0</v>
      </c>
      <c r="D37" s="25">
        <v>0</v>
      </c>
      <c r="E37" s="25">
        <f t="shared" si="1"/>
        <v>0</v>
      </c>
      <c r="F37" s="5">
        <v>4.01</v>
      </c>
      <c r="G37" s="25">
        <f t="shared" si="0"/>
        <v>0</v>
      </c>
      <c r="H37" s="5"/>
      <c r="I37" s="5"/>
      <c r="J37" s="5"/>
      <c r="K37" s="25">
        <f>фев.14!K37+мар.14!H37-мар.14!G37</f>
        <v>0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фев.14!K38+мар.14!H38-мар.14!G38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фев.14!K39+мар.14!H39-мар.14!G39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фев.14!K40+мар.14!H40-мар.14!G40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фев.14!K41+мар.14!H41-мар.14!G41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фев.14!K42+мар.14!H42-мар.14!G42</f>
        <v>0</v>
      </c>
    </row>
    <row r="43" spans="1:11" x14ac:dyDescent="0.25">
      <c r="A43" s="5" t="s">
        <v>19</v>
      </c>
      <c r="B43" s="5">
        <v>40</v>
      </c>
      <c r="C43" s="25">
        <v>8.59</v>
      </c>
      <c r="D43" s="25">
        <v>11.43</v>
      </c>
      <c r="E43" s="25">
        <f t="shared" si="1"/>
        <v>2.84</v>
      </c>
      <c r="F43" s="5">
        <v>4.01</v>
      </c>
      <c r="G43" s="25">
        <f t="shared" si="0"/>
        <v>11.388399999999999</v>
      </c>
      <c r="H43" s="5"/>
      <c r="I43" s="5"/>
      <c r="J43" s="5"/>
      <c r="K43" s="25">
        <f>фев.14!K43+мар.14!H43-мар.14!G43</f>
        <v>-45.834299999999992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фев.14!K44+мар.14!H44-мар.14!G44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фев.14!K45+мар.14!H45-мар.14!G45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фев.14!K46+мар.14!H46-мар.14!G46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фев.14!K47+мар.14!H47-мар.14!G47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фев.14!K48+мар.14!H48-мар.14!G48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фев.14!K49+мар.14!H49-мар.14!G49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фев.14!K50+мар.14!H50-мар.14!G50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фев.14!K51+мар.14!H51-мар.14!G51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фев.14!K52+мар.14!H52-мар.14!G52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фев.14!K53+мар.14!H53-мар.14!G53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фев.14!K54+мар.14!H54-мар.14!G54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фев.14!K55+мар.14!H55-мар.14!G55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фев.14!K56+мар.14!H56-мар.14!G56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фев.14!K57+мар.14!H57-мар.14!G57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фев.14!K58+мар.14!H58-мар.14!G58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фев.14!K59+мар.14!H59-мар.14!G59</f>
        <v>0</v>
      </c>
    </row>
    <row r="60" spans="1:11" x14ac:dyDescent="0.25">
      <c r="A60" s="5" t="s">
        <v>84</v>
      </c>
      <c r="B60" s="5">
        <v>57</v>
      </c>
      <c r="C60" s="25">
        <v>4.16</v>
      </c>
      <c r="D60" s="25">
        <v>4.16</v>
      </c>
      <c r="E60" s="25">
        <f t="shared" si="1"/>
        <v>0</v>
      </c>
      <c r="F60" s="5">
        <v>4.01</v>
      </c>
      <c r="G60" s="25">
        <f t="shared" si="0"/>
        <v>0</v>
      </c>
      <c r="H60" s="5"/>
      <c r="I60" s="5"/>
      <c r="J60" s="5"/>
      <c r="K60" s="25">
        <f>фев.14!K60+мар.14!H60-мар.14!G60</f>
        <v>-13.794400000000001</v>
      </c>
    </row>
    <row r="61" spans="1:11" x14ac:dyDescent="0.25">
      <c r="A61" s="5" t="s">
        <v>69</v>
      </c>
      <c r="B61" s="5">
        <v>58</v>
      </c>
      <c r="C61" s="25">
        <v>0</v>
      </c>
      <c r="D61" s="25">
        <v>2.23</v>
      </c>
      <c r="E61" s="25">
        <f t="shared" si="1"/>
        <v>2.23</v>
      </c>
      <c r="F61" s="5">
        <v>4.01</v>
      </c>
      <c r="G61" s="25">
        <f t="shared" si="0"/>
        <v>8.9422999999999995</v>
      </c>
      <c r="H61" s="5"/>
      <c r="I61" s="5"/>
      <c r="J61" s="5"/>
      <c r="K61" s="25">
        <f>фев.14!K61+мар.14!H61-мар.14!G61</f>
        <v>-8.9422999999999995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фев.14!K62+мар.14!H62-мар.14!G62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фев.14!K63+мар.14!H63-мар.14!G63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фев.14!K64+мар.14!H64-мар.14!G64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фев.14!K65+мар.14!H65-мар.14!G65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фев.14!K66+мар.14!H66-мар.14!G66</f>
        <v>0</v>
      </c>
    </row>
    <row r="67" spans="1:11" x14ac:dyDescent="0.25">
      <c r="A67" s="5" t="s">
        <v>105</v>
      </c>
      <c r="B67" s="5">
        <v>65</v>
      </c>
      <c r="C67" s="25">
        <v>0</v>
      </c>
      <c r="D67" s="25">
        <v>0</v>
      </c>
      <c r="E67" s="25">
        <f t="shared" si="1"/>
        <v>0</v>
      </c>
      <c r="F67" s="5">
        <v>4.01</v>
      </c>
      <c r="G67" s="25">
        <f t="shared" si="0"/>
        <v>0</v>
      </c>
      <c r="H67" s="5"/>
      <c r="I67" s="5"/>
      <c r="J67" s="5"/>
      <c r="K67" s="25">
        <f>фев.14!K67+мар.14!H67-мар.14!G67</f>
        <v>0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фев.14!K68+мар.14!H68-мар.14!G68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фев.14!K69+мар.14!H69-мар.14!G69</f>
        <v>0</v>
      </c>
    </row>
    <row r="70" spans="1:11" x14ac:dyDescent="0.25">
      <c r="A70" s="5" t="s">
        <v>24</v>
      </c>
      <c r="B70" s="5">
        <v>69</v>
      </c>
      <c r="C70" s="25">
        <v>5857.7</v>
      </c>
      <c r="D70" s="25">
        <v>6649.01</v>
      </c>
      <c r="E70" s="25">
        <f t="shared" si="1"/>
        <v>791.3100000000004</v>
      </c>
      <c r="F70" s="5">
        <v>4.01</v>
      </c>
      <c r="G70" s="25">
        <f t="shared" ref="G70:G132" si="2">F70*E70</f>
        <v>3173.1531000000014</v>
      </c>
      <c r="H70" s="11">
        <v>4358.45</v>
      </c>
      <c r="I70" s="5" t="s">
        <v>114</v>
      </c>
      <c r="J70" s="21">
        <v>41710</v>
      </c>
      <c r="K70" s="25">
        <f>фев.14!K70+мар.14!H70-мар.14!G70</f>
        <v>27.028400000000147</v>
      </c>
    </row>
    <row r="71" spans="1:11" x14ac:dyDescent="0.25">
      <c r="A71" s="5" t="s">
        <v>25</v>
      </c>
      <c r="B71" s="5">
        <v>70</v>
      </c>
      <c r="C71" s="25">
        <v>790.48</v>
      </c>
      <c r="D71" s="25">
        <v>970.56</v>
      </c>
      <c r="E71" s="25">
        <f t="shared" ref="E71:E133" si="3">D71-C71</f>
        <v>180.07999999999993</v>
      </c>
      <c r="F71" s="5">
        <v>4.01</v>
      </c>
      <c r="G71" s="25">
        <f t="shared" si="2"/>
        <v>722.12079999999969</v>
      </c>
      <c r="H71" s="5"/>
      <c r="I71" s="5"/>
      <c r="J71" s="5"/>
      <c r="K71" s="25">
        <f>фев.14!K71+мар.14!H71-мар.14!G71</f>
        <v>-3888.2563999999993</v>
      </c>
    </row>
    <row r="72" spans="1:11" x14ac:dyDescent="0.25">
      <c r="A72" s="5" t="s">
        <v>70</v>
      </c>
      <c r="B72" s="5">
        <v>71</v>
      </c>
      <c r="C72" s="25">
        <v>1379.69</v>
      </c>
      <c r="D72" s="25">
        <v>1717.26</v>
      </c>
      <c r="E72" s="25">
        <f t="shared" si="3"/>
        <v>337.56999999999994</v>
      </c>
      <c r="F72" s="5">
        <v>4.01</v>
      </c>
      <c r="G72" s="25">
        <f t="shared" si="2"/>
        <v>1353.6556999999996</v>
      </c>
      <c r="H72" s="11">
        <v>2807</v>
      </c>
      <c r="I72" s="5">
        <v>462</v>
      </c>
      <c r="J72" s="21">
        <v>41729</v>
      </c>
      <c r="K72" s="25">
        <f>фев.14!K72+мар.14!H72-мар.14!G72</f>
        <v>333.59190000000058</v>
      </c>
    </row>
    <row r="73" spans="1:11" x14ac:dyDescent="0.25">
      <c r="A73" s="5" t="s">
        <v>26</v>
      </c>
      <c r="B73" s="5">
        <v>73</v>
      </c>
      <c r="C73" s="25">
        <v>0</v>
      </c>
      <c r="D73" s="25">
        <v>0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фев.14!K73+мар.14!H73-мар.14!G73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фев.14!K74+мар.14!H74-мар.14!G74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фев.14!K75+мар.14!H75-мар.14!G75</f>
        <v>0</v>
      </c>
    </row>
    <row r="76" spans="1:11" x14ac:dyDescent="0.25">
      <c r="A76" s="5" t="s">
        <v>5</v>
      </c>
      <c r="B76" s="5">
        <v>76</v>
      </c>
      <c r="C76" s="25">
        <v>9.43</v>
      </c>
      <c r="D76" s="25">
        <v>323.2</v>
      </c>
      <c r="E76" s="25">
        <f t="shared" si="3"/>
        <v>313.77</v>
      </c>
      <c r="F76" s="5">
        <v>4.01</v>
      </c>
      <c r="G76" s="25">
        <f t="shared" si="2"/>
        <v>1258.2176999999999</v>
      </c>
      <c r="H76" s="5"/>
      <c r="I76" s="5"/>
      <c r="J76" s="5"/>
      <c r="K76" s="25">
        <f>фев.14!K76+мар.14!H76-мар.14!G76</f>
        <v>-1293.1849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/>
      <c r="I77" s="5"/>
      <c r="J77" s="5"/>
      <c r="K77" s="25">
        <f>фев.14!K77+мар.14!H77-мар.14!G77</f>
        <v>0</v>
      </c>
    </row>
    <row r="78" spans="1:11" x14ac:dyDescent="0.25">
      <c r="A78" s="42" t="s">
        <v>93</v>
      </c>
      <c r="B78" s="5">
        <v>79</v>
      </c>
      <c r="C78" s="25">
        <v>123.21</v>
      </c>
      <c r="D78" s="25">
        <v>201.92</v>
      </c>
      <c r="E78" s="25">
        <f t="shared" si="3"/>
        <v>78.709999999999994</v>
      </c>
      <c r="F78" s="5">
        <v>4.01</v>
      </c>
      <c r="G78" s="25">
        <f t="shared" si="2"/>
        <v>315.62709999999998</v>
      </c>
      <c r="H78" s="5"/>
      <c r="I78" s="5"/>
      <c r="J78" s="5"/>
      <c r="K78" s="25">
        <f>фев.14!K78+мар.14!H78-мар.14!G78</f>
        <v>-800.63659999999993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фев.14!K79+мар.14!H79-мар.14!G79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фев.14!K80+мар.14!H80-мар.14!G80</f>
        <v>0</v>
      </c>
    </row>
    <row r="81" spans="1:11" x14ac:dyDescent="0.25">
      <c r="A81" s="5" t="s">
        <v>27</v>
      </c>
      <c r="B81" s="5">
        <v>82</v>
      </c>
      <c r="C81" s="25">
        <v>0</v>
      </c>
      <c r="D81" s="25">
        <v>0</v>
      </c>
      <c r="E81" s="25">
        <f t="shared" si="3"/>
        <v>0</v>
      </c>
      <c r="F81" s="5">
        <v>4.01</v>
      </c>
      <c r="G81" s="25">
        <f t="shared" si="2"/>
        <v>0</v>
      </c>
      <c r="H81" s="5"/>
      <c r="I81" s="5"/>
      <c r="J81" s="5"/>
      <c r="K81" s="25">
        <f>фев.14!K81+мар.14!H81-мар.14!G81</f>
        <v>0</v>
      </c>
    </row>
    <row r="82" spans="1:11" x14ac:dyDescent="0.25">
      <c r="A82" s="5" t="s">
        <v>28</v>
      </c>
      <c r="B82" s="5">
        <v>83</v>
      </c>
      <c r="C82" s="25">
        <v>0</v>
      </c>
      <c r="D82" s="25">
        <v>13.56</v>
      </c>
      <c r="E82" s="25">
        <f t="shared" si="3"/>
        <v>13.56</v>
      </c>
      <c r="F82" s="5">
        <v>4.01</v>
      </c>
      <c r="G82" s="25">
        <f t="shared" si="2"/>
        <v>54.375599999999999</v>
      </c>
      <c r="H82" s="5"/>
      <c r="I82" s="5"/>
      <c r="J82" s="5"/>
      <c r="K82" s="25">
        <f>фев.14!K82+мар.14!H82-мар.14!G82</f>
        <v>-54.375599999999999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фев.14!K83+мар.14!H83-мар.14!G83</f>
        <v>0</v>
      </c>
    </row>
    <row r="84" spans="1:11" x14ac:dyDescent="0.25">
      <c r="A84" s="42" t="s">
        <v>85</v>
      </c>
      <c r="B84" s="5">
        <v>85</v>
      </c>
      <c r="C84" s="25">
        <v>13.85</v>
      </c>
      <c r="D84" s="25">
        <v>22.49</v>
      </c>
      <c r="E84" s="25">
        <f t="shared" si="3"/>
        <v>8.6399999999999988</v>
      </c>
      <c r="F84" s="5">
        <v>4.01</v>
      </c>
      <c r="G84" s="25">
        <f t="shared" si="2"/>
        <v>34.646399999999993</v>
      </c>
      <c r="H84" s="5"/>
      <c r="I84" s="5"/>
      <c r="J84" s="5"/>
      <c r="K84" s="25">
        <f>фев.14!K84+мар.14!H84-мар.14!G84</f>
        <v>-87.217499999999987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фев.14!K85+мар.14!H85-мар.14!G85</f>
        <v>0</v>
      </c>
    </row>
    <row r="86" spans="1:11" x14ac:dyDescent="0.25">
      <c r="A86" s="5" t="s">
        <v>30</v>
      </c>
      <c r="B86" s="5">
        <v>87</v>
      </c>
      <c r="C86" s="25">
        <v>0</v>
      </c>
      <c r="D86" s="25">
        <v>0</v>
      </c>
      <c r="E86" s="25">
        <f t="shared" si="3"/>
        <v>0</v>
      </c>
      <c r="F86" s="5">
        <v>4.01</v>
      </c>
      <c r="G86" s="25">
        <f t="shared" si="2"/>
        <v>0</v>
      </c>
      <c r="H86" s="5"/>
      <c r="I86" s="5"/>
      <c r="J86" s="5"/>
      <c r="K86" s="25">
        <f>фев.14!K86+мар.14!H86-мар.14!G86</f>
        <v>0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фев.14!K87+мар.14!H87-мар.14!G87</f>
        <v>0</v>
      </c>
    </row>
    <row r="88" spans="1:11" x14ac:dyDescent="0.25">
      <c r="A88" s="5" t="s">
        <v>32</v>
      </c>
      <c r="B88" s="5">
        <v>89</v>
      </c>
      <c r="C88" s="25">
        <v>662.48</v>
      </c>
      <c r="D88" s="25">
        <v>663.19</v>
      </c>
      <c r="E88" s="25">
        <f t="shared" si="3"/>
        <v>0.71000000000003638</v>
      </c>
      <c r="F88" s="5">
        <v>4.01</v>
      </c>
      <c r="G88" s="25">
        <f t="shared" si="2"/>
        <v>2.8471000000001458</v>
      </c>
      <c r="H88" s="5"/>
      <c r="I88" s="5"/>
      <c r="J88" s="5"/>
      <c r="K88" s="25">
        <f>фев.14!K88+мар.14!H88-мар.14!G88</f>
        <v>-2656.1036999999997</v>
      </c>
    </row>
    <row r="89" spans="1:11" x14ac:dyDescent="0.25">
      <c r="A89" s="5" t="s">
        <v>94</v>
      </c>
      <c r="B89" s="5">
        <v>90</v>
      </c>
      <c r="C89" s="25">
        <v>0</v>
      </c>
      <c r="D89" s="25">
        <v>11.8</v>
      </c>
      <c r="E89" s="25">
        <f t="shared" si="3"/>
        <v>11.8</v>
      </c>
      <c r="F89" s="5">
        <v>4.01</v>
      </c>
      <c r="G89" s="25">
        <f t="shared" si="2"/>
        <v>47.317999999999998</v>
      </c>
      <c r="H89" s="5"/>
      <c r="I89" s="5"/>
      <c r="J89" s="5"/>
      <c r="K89" s="25">
        <f>фев.14!K89+мар.14!H89-мар.14!G89</f>
        <v>-47.317999999999998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фев.14!K90+мар.14!H90-мар.14!G90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фев.14!K91+мар.14!H91-мар.14!G91</f>
        <v>0</v>
      </c>
    </row>
    <row r="92" spans="1:11" x14ac:dyDescent="0.25">
      <c r="A92" s="5" t="s">
        <v>95</v>
      </c>
      <c r="B92" s="5">
        <v>93</v>
      </c>
      <c r="C92" s="25">
        <v>0</v>
      </c>
      <c r="D92" s="25">
        <v>2.38</v>
      </c>
      <c r="E92" s="25">
        <f t="shared" si="3"/>
        <v>2.38</v>
      </c>
      <c r="F92" s="5">
        <v>4.01</v>
      </c>
      <c r="G92" s="25">
        <f t="shared" si="2"/>
        <v>9.5437999999999992</v>
      </c>
      <c r="H92" s="5"/>
      <c r="I92" s="5"/>
      <c r="J92" s="5"/>
      <c r="K92" s="25">
        <f>фев.14!K92+мар.14!H92-мар.14!G92</f>
        <v>-9.5437999999999992</v>
      </c>
    </row>
    <row r="93" spans="1:11" x14ac:dyDescent="0.25">
      <c r="A93" s="5" t="s">
        <v>101</v>
      </c>
      <c r="B93" s="5">
        <v>94</v>
      </c>
      <c r="C93" s="25">
        <v>0</v>
      </c>
      <c r="D93" s="25">
        <v>0</v>
      </c>
      <c r="E93" s="25">
        <f t="shared" si="3"/>
        <v>0</v>
      </c>
      <c r="F93" s="5">
        <v>4.01</v>
      </c>
      <c r="G93" s="25">
        <f t="shared" si="2"/>
        <v>0</v>
      </c>
      <c r="H93" s="5"/>
      <c r="I93" s="5"/>
      <c r="J93" s="5"/>
      <c r="K93" s="25">
        <f>фев.14!K93+мар.14!H93-мар.14!G93</f>
        <v>0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фев.14!K94+мар.14!H94-мар.14!G94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фев.14!K95+мар.14!H95-мар.14!G95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фев.14!K96+мар.14!H96-мар.14!G96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фев.14!K97+мар.14!H97-мар.14!G97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фев.14!K98+мар.14!H98-мар.14!G98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фев.14!K99+мар.14!H99-мар.14!G99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фев.14!K100+мар.14!H100-мар.14!G100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фев.14!K101+мар.14!H101-мар.14!G101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фев.14!K102+мар.14!H102-мар.14!G102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фев.14!K103+мар.14!H103-мар.14!G103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фев.14!K104+мар.14!H104-мар.14!G104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фев.14!K105+мар.14!H105-мар.14!G105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фев.14!K106+мар.14!H106-мар.14!G106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фев.14!K107+мар.14!H107-мар.14!G107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фев.14!K108+мар.14!H108-мар.14!G108</f>
        <v>0</v>
      </c>
    </row>
    <row r="109" spans="1:11" x14ac:dyDescent="0.25">
      <c r="A109" s="5" t="s">
        <v>103</v>
      </c>
      <c r="B109" s="5">
        <v>110</v>
      </c>
      <c r="C109" s="25">
        <v>0</v>
      </c>
      <c r="D109" s="25">
        <v>0</v>
      </c>
      <c r="E109" s="25">
        <f t="shared" si="3"/>
        <v>0</v>
      </c>
      <c r="F109" s="5">
        <v>4.01</v>
      </c>
      <c r="G109" s="25">
        <f t="shared" si="2"/>
        <v>0</v>
      </c>
      <c r="H109" s="5"/>
      <c r="I109" s="5"/>
      <c r="J109" s="5"/>
      <c r="K109" s="25">
        <f>фев.14!K109+мар.14!H109-мар.14!G109</f>
        <v>0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фев.14!K110+мар.14!H110-мар.14!G110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фев.14!K111+мар.14!H111-мар.14!G111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фев.14!K112+мар.14!H112-мар.14!G112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фев.14!K113+мар.14!H113-мар.14!G113</f>
        <v>0</v>
      </c>
    </row>
    <row r="114" spans="1:11" x14ac:dyDescent="0.25">
      <c r="A114" s="42" t="s">
        <v>86</v>
      </c>
      <c r="B114" s="5">
        <v>116</v>
      </c>
      <c r="C114" s="25">
        <v>9372.49</v>
      </c>
      <c r="D114" s="25">
        <v>10707.29</v>
      </c>
      <c r="E114" s="25">
        <f t="shared" si="3"/>
        <v>1334.8000000000011</v>
      </c>
      <c r="F114" s="5">
        <v>4.01</v>
      </c>
      <c r="G114" s="25">
        <f t="shared" si="2"/>
        <v>5352.5480000000043</v>
      </c>
      <c r="H114" s="5"/>
      <c r="I114" s="5"/>
      <c r="J114" s="21"/>
      <c r="K114" s="25">
        <f>фев.14!K114+мар.14!H114-мар.14!G114</f>
        <v>-14184.853700000001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фев.14!K115+мар.14!H115-мар.14!G115</f>
        <v>0</v>
      </c>
    </row>
    <row r="116" spans="1:11" x14ac:dyDescent="0.25">
      <c r="A116" s="5" t="s">
        <v>104</v>
      </c>
      <c r="B116" s="5">
        <v>118</v>
      </c>
      <c r="C116" s="25">
        <v>0</v>
      </c>
      <c r="D116" s="25">
        <v>0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фев.14!K116+мар.14!H116-мар.14!G116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фев.14!K117+мар.14!H117-мар.14!G117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фев.14!K118+мар.14!H118-мар.14!G118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фев.14!K119+мар.14!H119-мар.14!G119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фев.14!K120+мар.14!H120-мар.14!G120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фев.14!K121+мар.14!H121-мар.14!G121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фев.14!K122+мар.14!H122-мар.14!G122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фев.14!K123+мар.14!H123-мар.14!G123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фев.14!K124+мар.14!H124-мар.14!G124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фев.14!K125+мар.14!H125-мар.14!G125</f>
        <v>0</v>
      </c>
    </row>
    <row r="126" spans="1:11" x14ac:dyDescent="0.25">
      <c r="A126" s="5" t="s">
        <v>99</v>
      </c>
      <c r="B126" s="5">
        <v>129</v>
      </c>
      <c r="C126" s="25">
        <v>0</v>
      </c>
      <c r="D126" s="25">
        <v>0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фев.14!K126+мар.14!H126-мар.14!G126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фев.14!K127+мар.14!H127-мар.14!G127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фев.14!K128+мар.14!H128-мар.14!G128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фев.14!K129+мар.14!H129-мар.14!G129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фев.14!K130+мар.14!H130-мар.14!G130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фев.14!K131+мар.14!H131-мар.14!G131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фев.14!K132+мар.14!H132-мар.14!G132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фев.14!K133+мар.14!H133-мар.14!G133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фев.14!K134+мар.14!H134-мар.14!G134</f>
        <v>0</v>
      </c>
    </row>
    <row r="135" spans="1:11" x14ac:dyDescent="0.25">
      <c r="A135" s="42" t="s">
        <v>87</v>
      </c>
      <c r="B135" s="5">
        <v>138</v>
      </c>
      <c r="C135" s="25">
        <v>37.5</v>
      </c>
      <c r="D135" s="25">
        <v>37.5</v>
      </c>
      <c r="E135" s="25">
        <f t="shared" si="5"/>
        <v>0</v>
      </c>
      <c r="F135" s="5">
        <v>4.01</v>
      </c>
      <c r="G135" s="25">
        <f t="shared" si="4"/>
        <v>0</v>
      </c>
      <c r="H135" s="5"/>
      <c r="I135" s="5"/>
      <c r="J135" s="5"/>
      <c r="K135" s="25">
        <f>фев.14!K135+мар.14!H135-мар.14!G135</f>
        <v>-147.2071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фев.14!K136+мар.14!H136-мар.14!G136</f>
        <v>0</v>
      </c>
    </row>
    <row r="137" spans="1:11" x14ac:dyDescent="0.25">
      <c r="A137" s="5" t="s">
        <v>88</v>
      </c>
      <c r="B137" s="5">
        <v>140</v>
      </c>
      <c r="C137" s="25">
        <v>1.3</v>
      </c>
      <c r="D137" s="25">
        <v>1.3</v>
      </c>
      <c r="E137" s="25">
        <f t="shared" si="5"/>
        <v>0</v>
      </c>
      <c r="F137" s="5">
        <v>4.01</v>
      </c>
      <c r="G137" s="25">
        <f t="shared" si="4"/>
        <v>0</v>
      </c>
      <c r="H137" s="5"/>
      <c r="I137" s="5"/>
      <c r="J137" s="5"/>
      <c r="K137" s="25">
        <f>фев.14!K137+мар.14!H137-мар.14!G137</f>
        <v>-5.2130000000000001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фев.14!K138+мар.14!H138-мар.14!G138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фев.14!K139+мар.14!H139-мар.14!G139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фев.14!K140+мар.14!H140-мар.14!G140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фев.14!K141+мар.14!H141-мар.14!G141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фев.14!K142+мар.14!H142-мар.14!G142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фев.14!K143+мар.14!H143-мар.14!G143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фев.14!K144+мар.14!H144-мар.14!G144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фев.14!K145+мар.14!H145-мар.14!G145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фев.14!K146+мар.14!H146-мар.14!G146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фев.14!K147+мар.14!H147-мар.14!G147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фев.14!K148+мар.14!H148-мар.14!G148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фев.14!K149+мар.14!H149-мар.14!G149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фев.14!K150+мар.14!H150-мар.14!G150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фев.14!K151+мар.14!H151-мар.14!G151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фев.14!K152+мар.14!H152-мар.14!G152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фев.14!K153+мар.14!H153-мар.14!G153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фев.14!K154+мар.14!H154-мар.14!G154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фев.14!K155+мар.14!H155-мар.14!G155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фев.14!K156+мар.14!H156-мар.14!G156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фев.14!K157+мар.14!H157-мар.14!G157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фев.14!K158+мар.14!H158-мар.14!G158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фев.14!K159+мар.14!H159-мар.14!G159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фев.14!K160+мар.14!H160-мар.14!G160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фев.14!K161+мар.14!H161-мар.14!G161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фев.14!K162+мар.14!H162-мар.14!G162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фев.14!K163+мар.14!H163-мар.14!G163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фев.14!K164+мар.14!H164-мар.14!G164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фев.14!K165+мар.14!H165-мар.14!G165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фев.14!K166+мар.14!H166-мар.14!G166</f>
        <v>0</v>
      </c>
    </row>
    <row r="167" spans="1:11" x14ac:dyDescent="0.25">
      <c r="A167" s="5" t="s">
        <v>106</v>
      </c>
      <c r="B167" s="5">
        <v>170</v>
      </c>
      <c r="C167" s="25">
        <v>0</v>
      </c>
      <c r="D167" s="25">
        <v>0</v>
      </c>
      <c r="E167" s="25">
        <f t="shared" si="5"/>
        <v>0</v>
      </c>
      <c r="F167" s="5">
        <v>4.01</v>
      </c>
      <c r="G167" s="25">
        <f t="shared" si="4"/>
        <v>0</v>
      </c>
      <c r="H167" s="5"/>
      <c r="I167" s="5"/>
      <c r="J167" s="5"/>
      <c r="K167" s="25">
        <f>фев.14!K167+мар.14!H167-мар.14!G167</f>
        <v>0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фев.14!K168+мар.14!H168-мар.14!G168</f>
        <v>0</v>
      </c>
    </row>
    <row r="169" spans="1:11" x14ac:dyDescent="0.25">
      <c r="A169" s="5" t="s">
        <v>38</v>
      </c>
      <c r="B169" s="5">
        <v>172</v>
      </c>
      <c r="C169" s="25">
        <v>74.239999999999995</v>
      </c>
      <c r="D169" s="25">
        <v>74.239999999999995</v>
      </c>
      <c r="E169" s="25">
        <f t="shared" si="5"/>
        <v>0</v>
      </c>
      <c r="F169" s="5">
        <v>4.01</v>
      </c>
      <c r="G169" s="25">
        <f t="shared" si="4"/>
        <v>0</v>
      </c>
      <c r="H169" s="5"/>
      <c r="I169" s="5"/>
      <c r="J169" s="5"/>
      <c r="K169" s="25">
        <f>фев.14!K169+мар.14!H169-мар.14!G169</f>
        <v>-287.79769999999996</v>
      </c>
    </row>
    <row r="170" spans="1:11" x14ac:dyDescent="0.25">
      <c r="A170" s="5" t="s">
        <v>39</v>
      </c>
      <c r="B170" s="5">
        <v>173</v>
      </c>
      <c r="C170" s="25">
        <v>301.56</v>
      </c>
      <c r="D170" s="25">
        <v>1580.13</v>
      </c>
      <c r="E170" s="25">
        <f t="shared" si="5"/>
        <v>1278.5700000000002</v>
      </c>
      <c r="F170" s="5">
        <v>4.01</v>
      </c>
      <c r="G170" s="25">
        <f t="shared" si="4"/>
        <v>5127.0657000000001</v>
      </c>
      <c r="H170" s="5"/>
      <c r="I170" s="5"/>
      <c r="J170" s="5"/>
      <c r="K170" s="25">
        <f>фев.14!K170+мар.14!H170-мар.14!G170</f>
        <v>-6336.3212999999996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фев.14!K171+мар.14!H171-мар.14!G171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фев.14!K172+мар.14!H172-мар.14!G172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фев.14!K173+мар.14!H173-мар.14!G173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фев.14!K174+мар.14!H174-мар.14!G174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фев.14!K175+мар.14!H175-мар.14!G175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фев.14!K176+мар.14!H176-мар.14!G176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фев.14!K177+мар.14!H177-мар.14!G177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фев.14!K178+мар.14!H178-мар.14!G178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фев.14!K179+мар.14!H179-мар.14!G179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фев.14!K180+мар.14!H180-мар.14!G180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фев.14!K181+мар.14!H181-мар.14!G181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фев.14!K182+мар.14!H182-мар.14!G182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фев.14!K183+мар.14!H183-мар.14!G183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фев.14!K184+мар.14!H184-мар.14!G184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фев.14!K185+мар.14!H185-мар.14!G185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фев.14!K186+мар.14!H186-мар.14!G186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фев.14!K187+мар.14!H187-мар.14!G187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фев.14!K188+мар.14!H188-мар.14!G188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фев.14!K189+мар.14!H189-мар.14!G189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фев.14!K190+мар.14!H190-мар.14!G190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фев.14!K191+мар.14!H191-мар.14!G191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фев.14!K192+мар.14!H192-мар.14!G192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фев.14!K193+мар.14!H193-мар.14!G193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фев.14!K194+мар.14!H194-мар.14!G194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фев.14!K195+мар.14!H195-мар.14!G195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фев.14!K196+мар.14!H196-мар.14!G196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фев.14!K197+мар.14!H197-мар.14!G197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фев.14!K198+мар.14!H198-мар.14!G198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фев.14!K199+мар.14!H199-мар.14!G199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фев.14!K200+мар.14!H200-мар.14!G200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фев.14!K201+мар.14!H201-мар.14!G201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фев.14!K202+мар.14!H202-мар.14!G202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фев.14!K203+мар.14!H203-мар.14!G203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фев.14!K204+мар.14!H204-мар.14!G204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фев.14!K205+мар.14!H205-мар.14!G205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фев.14!K206+мар.14!H206-мар.14!G206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фев.14!K207+мар.14!H207-мар.14!G207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фев.14!K208+мар.14!H208-мар.14!G208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фев.14!K209+мар.14!H209-мар.14!G209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фев.14!K210+мар.14!H210-мар.14!G210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фев.14!K211+мар.14!H211-мар.14!G211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фев.14!K212+мар.14!H212-мар.14!G212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фев.14!K213+мар.14!H213-мар.14!G213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фев.14!K214+мар.14!H214-мар.14!G214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фев.14!K215+мар.14!H215-мар.14!G215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фев.14!K216+мар.14!H216-мар.14!G216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фев.14!K217+мар.14!H217-мар.14!G217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фев.14!K218+мар.14!H218-мар.14!G218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фев.14!K219+мар.14!H219-мар.14!G219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фев.14!K220+мар.14!H220-мар.14!G220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фев.14!K221+мар.14!H221-мар.14!G221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фев.14!K222+мар.14!H222-мар.14!G222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фев.14!K223+мар.14!H223-мар.14!G223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фев.14!K224+мар.14!H224-мар.14!G224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фев.14!K225+мар.14!H225-мар.14!G225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фев.14!K226+мар.14!H226-мар.14!G226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фев.14!K227+мар.14!H227-мар.14!G227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фев.14!K228+мар.14!H228-мар.14!G228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фев.14!K229+мар.14!H229-мар.14!G229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фев.14!K230+мар.14!H230-мар.14!G230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фев.14!K231+мар.14!H231-мар.14!G231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фев.14!K232+мар.14!H232-мар.14!G232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фев.14!K233+мар.14!H233-мар.14!G233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фев.14!K234+мар.14!H234-мар.14!G234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фев.14!K235+мар.14!H235-мар.14!G235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фев.14!K236+мар.14!H236-мар.14!G236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фев.14!K237+мар.14!H237-мар.14!G237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фев.14!K238+мар.14!H238-мар.14!G238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фев.14!K239+мар.14!H239-мар.14!G239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фев.14!K240+мар.14!H240-мар.14!G240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фев.14!K241+мар.14!H241-мар.14!G241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фев.14!K242+мар.14!H242-мар.14!G242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фев.14!K243+мар.14!H243-мар.14!G243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фев.14!K244+мар.14!H244-мар.14!G244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фев.14!K245+мар.14!H245-мар.14!G245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фев.14!K246+мар.14!H246-мар.14!G246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фев.14!K247+мар.14!H247-мар.14!G247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фев.14!K248+мар.14!H248-мар.14!G248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фев.14!K249+мар.14!H249-мар.14!G249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фев.14!K250+мар.14!H250-мар.14!G250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фев.14!K251+мар.14!H251-мар.14!G251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фев.14!K252+мар.14!H252-мар.14!G252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фев.14!K253+мар.14!H253-мар.14!G253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фев.14!K254+мар.14!H254-мар.14!G254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фев.14!K255+мар.14!H255-мар.14!G255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фев.14!K256+мар.14!H256-мар.14!G256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фев.14!K257+мар.14!H257-мар.14!G257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фев.14!K258+мар.14!H258-мар.14!G258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фев.14!K259+мар.14!H259-мар.14!G259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фев.14!K260+мар.14!H260-мар.14!G260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фев.14!K261+мар.14!H261-мар.14!G261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фев.14!K262+мар.14!H262-мар.14!G262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фев.14!K263+мар.14!H263-мар.14!G263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фев.14!K264+мар.14!H264-мар.14!G264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фев.14!K265+мар.14!H265-мар.14!G265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фев.14!K266+мар.14!H266-мар.14!G266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фев.14!K267+мар.14!H267-мар.14!G267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фев.14!K268+мар.14!H268-мар.14!G268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фев.14!K269+мар.14!H269-мар.14!G269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фев.14!K270+мар.14!H270-мар.14!G270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фев.14!K271+мар.14!H271-мар.14!G271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фев.14!K272+мар.14!H272-мар.14!G272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фев.14!K273+мар.14!H273-мар.14!G273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фев.14!K274+мар.14!H274-мар.14!G274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фев.14!K275+мар.14!H275-мар.14!G275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фев.14!K276+мар.14!H276-мар.14!G276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фев.14!K277+мар.14!H277-мар.14!G277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фев.14!K278+мар.14!H278-мар.14!G278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фев.14!K279+мар.14!H279-мар.14!G279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фев.14!K280+мар.14!H280-мар.14!G280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фев.14!K281+мар.14!H281-мар.14!G281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фев.14!K282+мар.14!H282-мар.14!G282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фев.14!K283+мар.14!H283-мар.14!G283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фев.14!K284+мар.14!H284-мар.14!G284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фев.14!K285+мар.14!H285-мар.14!G285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фев.14!K286+мар.14!H286-мар.14!G286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фев.14!K287+мар.14!H287-мар.14!G287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фев.14!K288+мар.14!H288-мар.14!G288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фев.14!K289+мар.14!H289-мар.14!G289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фев.14!K290+мар.14!H290-мар.14!G290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фев.14!K291+мар.14!H291-мар.14!G291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фев.14!K292+мар.14!H292-мар.14!G292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фев.14!K293+мар.14!H293-мар.14!G293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фев.14!K294+мар.14!H294-мар.14!G294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фев.14!K295+мар.14!H295-мар.14!G295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фев.14!K296+мар.14!H296-мар.14!G296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фев.14!K297+мар.14!H297-мар.14!G297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фев.14!K298+мар.14!H298-мар.14!G298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фев.14!K299+мар.14!H299-мар.14!G299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фев.14!K300+мар.14!H300-мар.14!G300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фев.14!K301+мар.14!H301-мар.14!G301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фев.14!K302+мар.14!H302-мар.14!G302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фев.14!K303+мар.14!H303-мар.14!G303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фев.14!K304+мар.14!H304-мар.14!G304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фев.14!K305+мар.14!H305-мар.14!G305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фев.14!K306+мар.14!H306-мар.14!G306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фев.14!K307+мар.14!H307-мар.14!G307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фев.14!K308+мар.14!H308-мар.14!G308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фев.14!K309+мар.14!H309-мар.14!G309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фев.14!K310+мар.14!H310-мар.14!G310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фев.14!K311+мар.14!H311-мар.14!G311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фев.14!K312+мар.14!H312-мар.14!G312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фев.14!K313+мар.14!H313-мар.14!G313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фев.14!K314+мар.14!H314-мар.14!G314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фев.14!K315+мар.14!H315-мар.14!G315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фев.14!K316+мар.14!H316-мар.14!G316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фев.14!K317+мар.14!H317-мар.14!G317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фев.14!K318+мар.14!H318-мар.14!G318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фев.14!K319+мар.14!H319-мар.14!G319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фев.14!K320+мар.14!H320-мар.14!G320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фев.14!K321+мар.14!H321-мар.14!G321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фев.14!K322+мар.14!H322-мар.14!G322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фев.14!K323+мар.14!H323-мар.14!G323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фев.14!K324+мар.14!H324-мар.14!G324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фев.14!K325+мар.14!H325-мар.14!G325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фев.14!K326+мар.14!H326-мар.14!G326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фев.14!K327+мар.14!H327-мар.14!G327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фев.14!K328+мар.14!H328-мар.14!G328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фев.14!K329+мар.14!H329-мар.14!G329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фев.14!K330+мар.14!H330-мар.14!G330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фев.14!K331+мар.14!H331-мар.14!G331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фев.14!K332+мар.14!H332-мар.14!G332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фев.14!K333+мар.14!H333-мар.14!G333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фев.14!K334+мар.14!H334-мар.14!G334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фев.14!K335+мар.14!H335-мар.14!G335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фев.14!K336+мар.14!H336-мар.14!G336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фев.14!K337+мар.14!H337-мар.14!G337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фев.14!K338+мар.14!H338-мар.14!G338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фев.14!K339+мар.14!H339-мар.14!G339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фев.14!K340+мар.14!H340-мар.14!G340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фев.14!K341+мар.14!H341-мар.14!G341</f>
        <v>0</v>
      </c>
    </row>
    <row r="342" spans="1:11" x14ac:dyDescent="0.25">
      <c r="G342" s="55">
        <f>SUM(G7:G341)</f>
        <v>22477.814400000003</v>
      </c>
      <c r="H342" s="8">
        <f>SUM(H7:H341)</f>
        <v>10507.38</v>
      </c>
    </row>
  </sheetData>
  <mergeCells count="9">
    <mergeCell ref="A5:A6"/>
    <mergeCell ref="I5:I6"/>
    <mergeCell ref="A1:K2"/>
    <mergeCell ref="A3:K3"/>
    <mergeCell ref="B5:B6"/>
    <mergeCell ref="C5:G5"/>
    <mergeCell ref="H5:H6"/>
    <mergeCell ref="J5:J6"/>
    <mergeCell ref="K5:K6"/>
  </mergeCells>
  <conditionalFormatting sqref="K1:K1048576">
    <cfRule type="cellIs" dxfId="10" priority="1" operator="lessThan">
      <formula>-0.1</formula>
    </cfRule>
  </conditionalFormatting>
  <pageMargins left="0.25" right="0.25" top="0.75" bottom="0.75" header="0.3" footer="0.3"/>
  <pageSetup paperSize="9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6668.2</v>
      </c>
      <c r="D7" s="25">
        <v>7470.01</v>
      </c>
      <c r="E7" s="25">
        <f>D7-C7</f>
        <v>801.8100000000004</v>
      </c>
      <c r="F7" s="25">
        <v>4.01</v>
      </c>
      <c r="G7" s="25">
        <f t="shared" ref="G7:G69" si="0">F7*E7</f>
        <v>3215.2581000000014</v>
      </c>
      <c r="H7" s="11">
        <v>3215.26</v>
      </c>
      <c r="I7" s="5"/>
      <c r="J7" s="5"/>
      <c r="K7" s="25">
        <f>мар.14!K7+апр.14!H7-апр.14!G7</f>
        <v>-1.0099999998601561E-2</v>
      </c>
    </row>
    <row r="8" spans="1:12" x14ac:dyDescent="0.25">
      <c r="A8" s="41" t="s">
        <v>78</v>
      </c>
      <c r="B8" s="5">
        <v>1</v>
      </c>
      <c r="C8" s="25">
        <v>181.87</v>
      </c>
      <c r="D8" s="25">
        <v>233.4</v>
      </c>
      <c r="E8" s="25">
        <f t="shared" ref="E8:E70" si="1">D8-C8</f>
        <v>51.53</v>
      </c>
      <c r="F8" s="25">
        <v>4.01</v>
      </c>
      <c r="G8" s="25">
        <f t="shared" si="0"/>
        <v>206.6353</v>
      </c>
      <c r="H8" s="11"/>
      <c r="I8" s="5"/>
      <c r="J8" s="21"/>
      <c r="K8" s="25">
        <f>мар.14!K8+апр.14!H8-апр.14!G8</f>
        <v>-331.226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мар.14!K9+апр.14!H9-апр.14!G9</f>
        <v>0</v>
      </c>
    </row>
    <row r="10" spans="1:12" ht="18.75" x14ac:dyDescent="0.3">
      <c r="A10" s="41" t="s">
        <v>79</v>
      </c>
      <c r="B10" s="5">
        <v>4</v>
      </c>
      <c r="C10" s="25">
        <v>8.76</v>
      </c>
      <c r="D10" s="25">
        <v>8.76</v>
      </c>
      <c r="E10" s="25">
        <f t="shared" si="1"/>
        <v>0</v>
      </c>
      <c r="F10" s="25">
        <v>4.01</v>
      </c>
      <c r="G10" s="25">
        <f t="shared" si="0"/>
        <v>0</v>
      </c>
      <c r="H10" s="11"/>
      <c r="I10" s="5"/>
      <c r="J10" s="5"/>
      <c r="K10" s="25">
        <f>мар.14!K10+апр.14!H10-апр.14!G10</f>
        <v>-26.024899999999999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мар.14!K11+апр.14!H11-апр.14!G11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мар.14!K12+апр.14!H12-апр.14!G12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мар.14!K13+апр.14!H13-апр.14!G13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мар.14!K14+апр.14!H14-апр.14!G14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мар.14!K15+апр.14!H15-апр.14!G15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мар.14!K16+апр.14!H16-апр.14!G16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мар.14!K17+апр.14!H17-апр.14!G17</f>
        <v>0</v>
      </c>
    </row>
    <row r="18" spans="1:11" x14ac:dyDescent="0.25">
      <c r="A18" s="42" t="s">
        <v>80</v>
      </c>
      <c r="B18" s="5">
        <v>12</v>
      </c>
      <c r="C18" s="25">
        <v>397.9</v>
      </c>
      <c r="D18" s="25">
        <v>486.18</v>
      </c>
      <c r="E18" s="25">
        <f t="shared" si="1"/>
        <v>88.28000000000003</v>
      </c>
      <c r="F18" s="25">
        <v>4.01</v>
      </c>
      <c r="G18" s="25">
        <f t="shared" si="0"/>
        <v>354.00280000000009</v>
      </c>
      <c r="H18" s="11"/>
      <c r="I18" s="5"/>
      <c r="J18" s="5"/>
      <c r="K18" s="25">
        <f>мар.14!K18+апр.14!H18-апр.14!G18</f>
        <v>-1945.2109</v>
      </c>
    </row>
    <row r="19" spans="1:11" x14ac:dyDescent="0.25">
      <c r="A19" s="42" t="s">
        <v>81</v>
      </c>
      <c r="B19" s="5">
        <v>13</v>
      </c>
      <c r="C19" s="25">
        <v>3.82</v>
      </c>
      <c r="D19" s="25">
        <v>3.82</v>
      </c>
      <c r="E19" s="25">
        <f t="shared" si="1"/>
        <v>0</v>
      </c>
      <c r="F19" s="25">
        <v>4.01</v>
      </c>
      <c r="G19" s="25">
        <f t="shared" si="0"/>
        <v>0</v>
      </c>
      <c r="H19" s="11"/>
      <c r="I19" s="5"/>
      <c r="J19" s="5"/>
      <c r="K19" s="25">
        <f>мар.14!K19+апр.14!H19-апр.14!G19</f>
        <v>0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мар.14!K20+апр.14!H20-апр.14!G20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мар.14!K21+апр.14!H21-апр.14!G21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мар.14!K22+апр.14!H22-апр.14!G22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мар.14!K23+апр.14!H23-апр.14!G23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мар.14!K24+апр.14!H24-апр.14!G24</f>
        <v>0</v>
      </c>
    </row>
    <row r="25" spans="1:11" x14ac:dyDescent="0.25">
      <c r="A25" s="42" t="s">
        <v>82</v>
      </c>
      <c r="B25" s="5">
        <v>20</v>
      </c>
      <c r="C25" s="25">
        <v>251.03</v>
      </c>
      <c r="D25" s="25">
        <v>268.11</v>
      </c>
      <c r="E25" s="25">
        <f t="shared" si="1"/>
        <v>17.080000000000013</v>
      </c>
      <c r="F25" s="25">
        <v>4.01</v>
      </c>
      <c r="G25" s="25">
        <f t="shared" si="0"/>
        <v>68.49080000000005</v>
      </c>
      <c r="H25" s="11">
        <v>998.01</v>
      </c>
      <c r="I25" s="5">
        <v>183</v>
      </c>
      <c r="J25" s="21">
        <v>41745</v>
      </c>
      <c r="K25" s="25">
        <f>мар.14!K25+апр.14!H25-апр.14!G25</f>
        <v>-77.111099999999979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21"/>
      <c r="K26" s="25">
        <f>мар.14!K26+апр.14!H26-апр.14!G26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мар.14!K27+апр.14!H27-апр.14!G27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мар.14!K28+апр.14!H28-апр.14!G28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мар.14!K29+апр.14!H29-апр.14!G29</f>
        <v>0</v>
      </c>
    </row>
    <row r="30" spans="1:11" x14ac:dyDescent="0.25">
      <c r="A30" s="42" t="s">
        <v>83</v>
      </c>
      <c r="B30" s="5">
        <v>25</v>
      </c>
      <c r="C30" s="25">
        <v>926.81</v>
      </c>
      <c r="D30" s="25">
        <v>1238.01</v>
      </c>
      <c r="E30" s="25">
        <f t="shared" si="1"/>
        <v>311.20000000000005</v>
      </c>
      <c r="F30" s="5">
        <v>4.01</v>
      </c>
      <c r="G30" s="25">
        <f t="shared" si="0"/>
        <v>1247.912</v>
      </c>
      <c r="H30" s="11">
        <v>3709.25</v>
      </c>
      <c r="I30" s="5">
        <v>17</v>
      </c>
      <c r="J30" s="21">
        <v>41731</v>
      </c>
      <c r="K30" s="25">
        <f>мар.14!K30+апр.14!H30-апр.14!G30</f>
        <v>-1245.2252999999994</v>
      </c>
    </row>
    <row r="31" spans="1:11" x14ac:dyDescent="0.25">
      <c r="A31" s="5" t="s">
        <v>98</v>
      </c>
      <c r="B31" s="5">
        <v>26</v>
      </c>
      <c r="C31" s="25">
        <v>0</v>
      </c>
      <c r="D31" s="25">
        <v>0</v>
      </c>
      <c r="E31" s="25">
        <f t="shared" si="1"/>
        <v>0</v>
      </c>
      <c r="F31" s="5">
        <v>4.01</v>
      </c>
      <c r="G31" s="25">
        <f t="shared" si="0"/>
        <v>0</v>
      </c>
      <c r="H31" s="5"/>
      <c r="I31" s="5"/>
      <c r="J31" s="5"/>
      <c r="K31" s="25">
        <f>мар.14!K31+апр.14!H31-апр.14!G31</f>
        <v>0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мар.14!K32+апр.14!H32-апр.14!G32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мар.14!K33+апр.14!H33-апр.14!G33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мар.14!K34+апр.14!H34-апр.14!G34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мар.14!K35+апр.14!H35-апр.14!G35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мар.14!K36+апр.14!H36-апр.14!G36</f>
        <v>0</v>
      </c>
    </row>
    <row r="37" spans="1:11" x14ac:dyDescent="0.25">
      <c r="A37" s="5" t="s">
        <v>102</v>
      </c>
      <c r="B37" s="5">
        <v>34</v>
      </c>
      <c r="C37" s="25">
        <v>0</v>
      </c>
      <c r="D37" s="25">
        <v>0</v>
      </c>
      <c r="E37" s="25">
        <f t="shared" si="1"/>
        <v>0</v>
      </c>
      <c r="F37" s="5">
        <v>4.01</v>
      </c>
      <c r="G37" s="25">
        <f t="shared" si="0"/>
        <v>0</v>
      </c>
      <c r="H37" s="5"/>
      <c r="I37" s="5"/>
      <c r="J37" s="5"/>
      <c r="K37" s="25">
        <f>мар.14!K37+апр.14!H37-апр.14!G37</f>
        <v>0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мар.14!K38+апр.14!H38-апр.14!G38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мар.14!K39+апр.14!H39-апр.14!G39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мар.14!K40+апр.14!H40-апр.14!G40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мар.14!K41+апр.14!H41-апр.14!G41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мар.14!K42+апр.14!H42-апр.14!G42</f>
        <v>0</v>
      </c>
    </row>
    <row r="43" spans="1:11" x14ac:dyDescent="0.25">
      <c r="A43" s="5" t="s">
        <v>19</v>
      </c>
      <c r="B43" s="5">
        <v>40</v>
      </c>
      <c r="C43" s="25">
        <v>11.43</v>
      </c>
      <c r="D43" s="25">
        <v>25.69</v>
      </c>
      <c r="E43" s="25">
        <f t="shared" si="1"/>
        <v>14.260000000000002</v>
      </c>
      <c r="F43" s="5">
        <v>4.01</v>
      </c>
      <c r="G43" s="25">
        <f t="shared" si="0"/>
        <v>57.182600000000001</v>
      </c>
      <c r="H43" s="5"/>
      <c r="I43" s="5"/>
      <c r="J43" s="5"/>
      <c r="K43" s="25">
        <f>мар.14!K43+апр.14!H43-апр.14!G43</f>
        <v>-103.01689999999999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мар.14!K44+апр.14!H44-апр.14!G44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мар.14!K45+апр.14!H45-апр.14!G45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мар.14!K46+апр.14!H46-апр.14!G46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мар.14!K47+апр.14!H47-апр.14!G47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мар.14!K48+апр.14!H48-апр.14!G48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мар.14!K49+апр.14!H49-апр.14!G49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мар.14!K50+апр.14!H50-апр.14!G50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мар.14!K51+апр.14!H51-апр.14!G51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мар.14!K52+апр.14!H52-апр.14!G52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мар.14!K53+апр.14!H53-апр.14!G53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мар.14!K54+апр.14!H54-апр.14!G54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мар.14!K55+апр.14!H55-апр.14!G55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мар.14!K56+апр.14!H56-апр.14!G56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мар.14!K57+апр.14!H57-апр.14!G57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мар.14!K58+апр.14!H58-апр.14!G58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мар.14!K59+апр.14!H59-апр.14!G59</f>
        <v>0</v>
      </c>
    </row>
    <row r="60" spans="1:11" x14ac:dyDescent="0.25">
      <c r="A60" s="5" t="s">
        <v>84</v>
      </c>
      <c r="B60" s="5">
        <v>57</v>
      </c>
      <c r="C60" s="25">
        <v>4.16</v>
      </c>
      <c r="D60" s="25">
        <v>4.32</v>
      </c>
      <c r="E60" s="25">
        <f t="shared" si="1"/>
        <v>0.16000000000000014</v>
      </c>
      <c r="F60" s="5">
        <v>4.01</v>
      </c>
      <c r="G60" s="25">
        <f t="shared" si="0"/>
        <v>0.6416000000000005</v>
      </c>
      <c r="H60" s="5"/>
      <c r="I60" s="5"/>
      <c r="J60" s="5"/>
      <c r="K60" s="25">
        <f>мар.14!K60+апр.14!H60-апр.14!G60</f>
        <v>-14.436000000000002</v>
      </c>
    </row>
    <row r="61" spans="1:11" x14ac:dyDescent="0.25">
      <c r="A61" s="5" t="s">
        <v>69</v>
      </c>
      <c r="B61" s="5">
        <v>58</v>
      </c>
      <c r="C61" s="25">
        <v>2.23</v>
      </c>
      <c r="D61" s="25">
        <v>2.41</v>
      </c>
      <c r="E61" s="25">
        <f t="shared" si="1"/>
        <v>0.18000000000000016</v>
      </c>
      <c r="F61" s="5">
        <v>4.01</v>
      </c>
      <c r="G61" s="25">
        <f t="shared" si="0"/>
        <v>0.72180000000000055</v>
      </c>
      <c r="H61" s="5"/>
      <c r="I61" s="5"/>
      <c r="J61" s="5"/>
      <c r="K61" s="25">
        <f>мар.14!K61+апр.14!H61-апр.14!G61</f>
        <v>-9.6640999999999995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мар.14!K62+апр.14!H62-апр.14!G62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мар.14!K63+апр.14!H63-апр.14!G63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мар.14!K64+апр.14!H64-апр.14!G64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мар.14!K65+апр.14!H65-апр.14!G65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мар.14!K66+апр.14!H66-апр.14!G66</f>
        <v>0</v>
      </c>
    </row>
    <row r="67" spans="1:11" x14ac:dyDescent="0.25">
      <c r="A67" s="5" t="s">
        <v>105</v>
      </c>
      <c r="B67" s="5">
        <v>65</v>
      </c>
      <c r="C67" s="25">
        <v>0</v>
      </c>
      <c r="D67" s="25">
        <v>0</v>
      </c>
      <c r="E67" s="25">
        <f t="shared" si="1"/>
        <v>0</v>
      </c>
      <c r="F67" s="5">
        <v>4.01</v>
      </c>
      <c r="G67" s="25">
        <f t="shared" si="0"/>
        <v>0</v>
      </c>
      <c r="H67" s="5"/>
      <c r="I67" s="5"/>
      <c r="J67" s="5"/>
      <c r="K67" s="25">
        <f>мар.14!K67+апр.14!H67-апр.14!G67</f>
        <v>0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мар.14!K68+апр.14!H68-апр.14!G68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мар.14!K69+апр.14!H69-апр.14!G69</f>
        <v>0</v>
      </c>
    </row>
    <row r="70" spans="1:11" x14ac:dyDescent="0.25">
      <c r="A70" s="5" t="s">
        <v>24</v>
      </c>
      <c r="B70" s="5">
        <v>69</v>
      </c>
      <c r="C70" s="25">
        <v>6649.01</v>
      </c>
      <c r="D70" s="25">
        <v>7211.37</v>
      </c>
      <c r="E70" s="25">
        <f t="shared" si="1"/>
        <v>562.35999999999967</v>
      </c>
      <c r="F70" s="5">
        <v>4.01</v>
      </c>
      <c r="G70" s="25">
        <f t="shared" ref="G70:G132" si="2">F70*E70</f>
        <v>2255.0635999999986</v>
      </c>
      <c r="H70" s="11"/>
      <c r="I70" s="5"/>
      <c r="J70" s="21"/>
      <c r="K70" s="25">
        <f>мар.14!K70+апр.14!H70-апр.14!G70</f>
        <v>-2228.0351999999984</v>
      </c>
    </row>
    <row r="71" spans="1:11" x14ac:dyDescent="0.25">
      <c r="A71" s="5" t="s">
        <v>25</v>
      </c>
      <c r="B71" s="5">
        <v>70</v>
      </c>
      <c r="C71" s="25">
        <v>970.56</v>
      </c>
      <c r="D71" s="25">
        <v>1068.97</v>
      </c>
      <c r="E71" s="25">
        <f t="shared" ref="E71:E133" si="3">D71-C71</f>
        <v>98.410000000000082</v>
      </c>
      <c r="F71" s="5">
        <v>4.01</v>
      </c>
      <c r="G71" s="25">
        <f t="shared" si="2"/>
        <v>394.62410000000028</v>
      </c>
      <c r="H71" s="5"/>
      <c r="I71" s="5"/>
      <c r="J71" s="5"/>
      <c r="K71" s="25">
        <f>мар.14!K71+апр.14!H71-апр.14!G71</f>
        <v>-4282.8804999999993</v>
      </c>
    </row>
    <row r="72" spans="1:11" x14ac:dyDescent="0.25">
      <c r="A72" s="5" t="s">
        <v>70</v>
      </c>
      <c r="B72" s="5">
        <v>71</v>
      </c>
      <c r="C72" s="25">
        <v>1717.26</v>
      </c>
      <c r="D72" s="25">
        <v>1838.44</v>
      </c>
      <c r="E72" s="25">
        <f t="shared" si="3"/>
        <v>121.18000000000006</v>
      </c>
      <c r="F72" s="5">
        <v>4.01</v>
      </c>
      <c r="G72" s="25">
        <f t="shared" si="2"/>
        <v>485.93180000000024</v>
      </c>
      <c r="H72" s="11"/>
      <c r="I72" s="5"/>
      <c r="J72" s="21"/>
      <c r="K72" s="25">
        <f>мар.14!K72+апр.14!H72-апр.14!G72</f>
        <v>-152.33989999999966</v>
      </c>
    </row>
    <row r="73" spans="1:11" x14ac:dyDescent="0.25">
      <c r="A73" s="5" t="s">
        <v>26</v>
      </c>
      <c r="B73" s="5">
        <v>73</v>
      </c>
      <c r="C73" s="25">
        <v>0</v>
      </c>
      <c r="D73" s="25">
        <v>0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мар.14!K73+апр.14!H73-апр.14!G73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мар.14!K74+апр.14!H74-апр.14!G74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мар.14!K75+апр.14!H75-апр.14!G75</f>
        <v>0</v>
      </c>
    </row>
    <row r="76" spans="1:11" x14ac:dyDescent="0.25">
      <c r="A76" s="5" t="s">
        <v>5</v>
      </c>
      <c r="B76" s="5">
        <v>76</v>
      </c>
      <c r="C76" s="25">
        <v>323.2</v>
      </c>
      <c r="D76" s="25">
        <v>358.28</v>
      </c>
      <c r="E76" s="25">
        <f t="shared" si="3"/>
        <v>35.079999999999984</v>
      </c>
      <c r="F76" s="5">
        <v>4.01</v>
      </c>
      <c r="G76" s="25">
        <f t="shared" si="2"/>
        <v>140.67079999999993</v>
      </c>
      <c r="H76" s="5">
        <v>1002.5</v>
      </c>
      <c r="I76" s="5">
        <v>1</v>
      </c>
      <c r="J76" s="21">
        <v>41736</v>
      </c>
      <c r="K76" s="25">
        <f>мар.14!K76+апр.14!H76-апр.14!G76</f>
        <v>-431.3556999999999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>
        <v>1000</v>
      </c>
      <c r="I77" s="5">
        <v>137</v>
      </c>
      <c r="J77" s="21">
        <v>41759</v>
      </c>
      <c r="K77" s="25">
        <f>мар.14!K77+апр.14!H77-апр.14!G77</f>
        <v>1000</v>
      </c>
    </row>
    <row r="78" spans="1:11" x14ac:dyDescent="0.25">
      <c r="A78" s="42" t="s">
        <v>93</v>
      </c>
      <c r="B78" s="5">
        <v>79</v>
      </c>
      <c r="C78" s="25">
        <v>201.92</v>
      </c>
      <c r="D78" s="25">
        <v>257.83</v>
      </c>
      <c r="E78" s="25">
        <f t="shared" si="3"/>
        <v>55.91</v>
      </c>
      <c r="F78" s="5">
        <v>4.01</v>
      </c>
      <c r="G78" s="25">
        <f t="shared" si="2"/>
        <v>224.19909999999999</v>
      </c>
      <c r="H78" s="5"/>
      <c r="I78" s="5"/>
      <c r="J78" s="5"/>
      <c r="K78" s="25">
        <f>мар.14!K78+апр.14!H78-апр.14!G78</f>
        <v>-1024.8356999999999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мар.14!K79+апр.14!H79-апр.14!G79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мар.14!K80+апр.14!H80-апр.14!G80</f>
        <v>0</v>
      </c>
    </row>
    <row r="81" spans="1:11" x14ac:dyDescent="0.25">
      <c r="A81" s="5" t="s">
        <v>27</v>
      </c>
      <c r="B81" s="5">
        <v>82</v>
      </c>
      <c r="C81" s="25">
        <v>0</v>
      </c>
      <c r="D81" s="25">
        <v>0</v>
      </c>
      <c r="E81" s="25">
        <f t="shared" si="3"/>
        <v>0</v>
      </c>
      <c r="F81" s="5">
        <v>4.01</v>
      </c>
      <c r="G81" s="25">
        <f t="shared" si="2"/>
        <v>0</v>
      </c>
      <c r="H81" s="5"/>
      <c r="I81" s="5"/>
      <c r="J81" s="5"/>
      <c r="K81" s="25">
        <f>мар.14!K81+апр.14!H81-апр.14!G81</f>
        <v>0</v>
      </c>
    </row>
    <row r="82" spans="1:11" x14ac:dyDescent="0.25">
      <c r="A82" s="5" t="s">
        <v>28</v>
      </c>
      <c r="B82" s="5">
        <v>83</v>
      </c>
      <c r="C82" s="25">
        <v>13.56</v>
      </c>
      <c r="D82" s="25">
        <v>40.08</v>
      </c>
      <c r="E82" s="25">
        <f t="shared" si="3"/>
        <v>26.519999999999996</v>
      </c>
      <c r="F82" s="5">
        <v>4.01</v>
      </c>
      <c r="G82" s="25">
        <f t="shared" si="2"/>
        <v>106.34519999999998</v>
      </c>
      <c r="H82" s="5"/>
      <c r="I82" s="5"/>
      <c r="J82" s="5"/>
      <c r="K82" s="25">
        <f>мар.14!K82+апр.14!H82-апр.14!G82</f>
        <v>-160.72079999999997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мар.14!K83+апр.14!H83-апр.14!G83</f>
        <v>0</v>
      </c>
    </row>
    <row r="84" spans="1:11" x14ac:dyDescent="0.25">
      <c r="A84" s="42" t="s">
        <v>85</v>
      </c>
      <c r="B84" s="5">
        <v>85</v>
      </c>
      <c r="C84" s="25">
        <v>22.49</v>
      </c>
      <c r="D84" s="25">
        <v>26.26</v>
      </c>
      <c r="E84" s="25">
        <f t="shared" si="3"/>
        <v>3.7700000000000031</v>
      </c>
      <c r="F84" s="5">
        <v>4.01</v>
      </c>
      <c r="G84" s="25">
        <f t="shared" si="2"/>
        <v>15.117700000000012</v>
      </c>
      <c r="H84" s="5">
        <v>53</v>
      </c>
      <c r="I84" s="5">
        <v>687</v>
      </c>
      <c r="J84" s="21">
        <v>41751</v>
      </c>
      <c r="K84" s="25">
        <f>мар.14!K84+апр.14!H84-апр.14!G84</f>
        <v>-49.3352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мар.14!K85+апр.14!H85-апр.14!G85</f>
        <v>0</v>
      </c>
    </row>
    <row r="86" spans="1:11" x14ac:dyDescent="0.25">
      <c r="A86" s="5" t="s">
        <v>30</v>
      </c>
      <c r="B86" s="5">
        <v>87</v>
      </c>
      <c r="C86" s="25">
        <v>0</v>
      </c>
      <c r="D86" s="25">
        <v>0</v>
      </c>
      <c r="E86" s="25">
        <f t="shared" si="3"/>
        <v>0</v>
      </c>
      <c r="F86" s="5">
        <v>4.01</v>
      </c>
      <c r="G86" s="25">
        <f t="shared" si="2"/>
        <v>0</v>
      </c>
      <c r="H86" s="5"/>
      <c r="I86" s="5"/>
      <c r="J86" s="5"/>
      <c r="K86" s="25">
        <f>мар.14!K86+апр.14!H86-апр.14!G86</f>
        <v>0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мар.14!K87+апр.14!H87-апр.14!G87</f>
        <v>0</v>
      </c>
    </row>
    <row r="88" spans="1:11" x14ac:dyDescent="0.25">
      <c r="A88" s="5" t="s">
        <v>32</v>
      </c>
      <c r="B88" s="5">
        <v>89</v>
      </c>
      <c r="C88" s="25">
        <v>663.19</v>
      </c>
      <c r="D88" s="25">
        <v>667.07</v>
      </c>
      <c r="E88" s="25">
        <f t="shared" si="3"/>
        <v>3.8799999999999955</v>
      </c>
      <c r="F88" s="5">
        <v>4.01</v>
      </c>
      <c r="G88" s="25">
        <f t="shared" si="2"/>
        <v>15.55879999999998</v>
      </c>
      <c r="H88" s="5">
        <v>2653.26</v>
      </c>
      <c r="I88" s="5">
        <v>370</v>
      </c>
      <c r="J88" s="21">
        <v>41750</v>
      </c>
      <c r="K88" s="25">
        <f>мар.14!K88+апр.14!H88-апр.14!G88</f>
        <v>-18.402499999999424</v>
      </c>
    </row>
    <row r="89" spans="1:11" x14ac:dyDescent="0.25">
      <c r="A89" s="5" t="s">
        <v>94</v>
      </c>
      <c r="B89" s="5">
        <v>90</v>
      </c>
      <c r="C89" s="25">
        <v>11.8</v>
      </c>
      <c r="D89" s="25">
        <v>30.8</v>
      </c>
      <c r="E89" s="25">
        <f t="shared" si="3"/>
        <v>19</v>
      </c>
      <c r="F89" s="5">
        <v>4.01</v>
      </c>
      <c r="G89" s="25">
        <f t="shared" si="2"/>
        <v>76.19</v>
      </c>
      <c r="H89" s="5">
        <v>1000</v>
      </c>
      <c r="I89" s="5">
        <v>135</v>
      </c>
      <c r="J89" s="21">
        <v>41753</v>
      </c>
      <c r="K89" s="25">
        <f>мар.14!K89+апр.14!H89-апр.14!G89</f>
        <v>876.49199999999996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мар.14!K90+апр.14!H90-апр.14!G90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мар.14!K91+апр.14!H91-апр.14!G91</f>
        <v>0</v>
      </c>
    </row>
    <row r="92" spans="1:11" x14ac:dyDescent="0.25">
      <c r="A92" s="5" t="s">
        <v>95</v>
      </c>
      <c r="B92" s="5">
        <v>93</v>
      </c>
      <c r="C92" s="25">
        <v>2.38</v>
      </c>
      <c r="D92" s="25">
        <v>32.090000000000003</v>
      </c>
      <c r="E92" s="25">
        <f t="shared" si="3"/>
        <v>29.710000000000004</v>
      </c>
      <c r="F92" s="5">
        <v>4.01</v>
      </c>
      <c r="G92" s="25">
        <f t="shared" si="2"/>
        <v>119.13710000000002</v>
      </c>
      <c r="H92" s="5"/>
      <c r="I92" s="5"/>
      <c r="J92" s="5"/>
      <c r="K92" s="25">
        <f>мар.14!K92+апр.14!H92-апр.14!G92</f>
        <v>-128.68090000000001</v>
      </c>
    </row>
    <row r="93" spans="1:11" x14ac:dyDescent="0.25">
      <c r="A93" s="5" t="s">
        <v>101</v>
      </c>
      <c r="B93" s="5">
        <v>94</v>
      </c>
      <c r="C93" s="25">
        <v>0</v>
      </c>
      <c r="D93" s="25">
        <v>0</v>
      </c>
      <c r="E93" s="25">
        <f t="shared" si="3"/>
        <v>0</v>
      </c>
      <c r="F93" s="5">
        <v>4.01</v>
      </c>
      <c r="G93" s="25">
        <f t="shared" si="2"/>
        <v>0</v>
      </c>
      <c r="H93" s="5"/>
      <c r="I93" s="5"/>
      <c r="J93" s="5"/>
      <c r="K93" s="25">
        <f>мар.14!K93+апр.14!H93-апр.14!G93</f>
        <v>0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мар.14!K94+апр.14!H94-апр.14!G94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мар.14!K95+апр.14!H95-апр.14!G95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мар.14!K96+апр.14!H96-апр.14!G96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мар.14!K97+апр.14!H97-апр.14!G97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мар.14!K98+апр.14!H98-апр.14!G98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мар.14!K99+апр.14!H99-апр.14!G99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мар.14!K100+апр.14!H100-апр.14!G100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мар.14!K101+апр.14!H101-апр.14!G101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мар.14!K102+апр.14!H102-апр.14!G102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мар.14!K103+апр.14!H103-апр.14!G103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мар.14!K104+апр.14!H104-апр.14!G104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мар.14!K105+апр.14!H105-апр.14!G105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мар.14!K106+апр.14!H106-апр.14!G106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мар.14!K107+апр.14!H107-апр.14!G107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мар.14!K108+апр.14!H108-апр.14!G108</f>
        <v>0</v>
      </c>
    </row>
    <row r="109" spans="1:11" x14ac:dyDescent="0.25">
      <c r="A109" s="5" t="s">
        <v>103</v>
      </c>
      <c r="B109" s="5">
        <v>110</v>
      </c>
      <c r="C109" s="25">
        <v>0</v>
      </c>
      <c r="D109" s="25">
        <v>0</v>
      </c>
      <c r="E109" s="25">
        <f t="shared" si="3"/>
        <v>0</v>
      </c>
      <c r="F109" s="5">
        <v>4.01</v>
      </c>
      <c r="G109" s="25">
        <f t="shared" si="2"/>
        <v>0</v>
      </c>
      <c r="H109" s="5"/>
      <c r="I109" s="5"/>
      <c r="J109" s="5"/>
      <c r="K109" s="25">
        <f>мар.14!K109+апр.14!H109-апр.14!G109</f>
        <v>0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мар.14!K110+апр.14!H110-апр.14!G110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мар.14!K111+апр.14!H111-апр.14!G111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мар.14!K112+апр.14!H112-апр.14!G112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мар.14!K113+апр.14!H113-апр.14!G113</f>
        <v>0</v>
      </c>
    </row>
    <row r="114" spans="1:11" x14ac:dyDescent="0.25">
      <c r="A114" s="42" t="s">
        <v>86</v>
      </c>
      <c r="B114" s="5">
        <v>116</v>
      </c>
      <c r="C114" s="25">
        <v>10707.29</v>
      </c>
      <c r="D114" s="25">
        <v>11665.25</v>
      </c>
      <c r="E114" s="25">
        <f t="shared" si="3"/>
        <v>957.95999999999913</v>
      </c>
      <c r="F114" s="5">
        <v>4.01</v>
      </c>
      <c r="G114" s="25">
        <f t="shared" si="2"/>
        <v>3841.4195999999961</v>
      </c>
      <c r="H114" s="5">
        <v>13491.12</v>
      </c>
      <c r="I114" s="5">
        <v>15630</v>
      </c>
      <c r="J114" s="21">
        <v>41730</v>
      </c>
      <c r="K114" s="25">
        <f>мар.14!K114+апр.14!H114-апр.14!G114</f>
        <v>-4535.1532999999963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мар.14!K115+апр.14!H115-апр.14!G115</f>
        <v>0</v>
      </c>
    </row>
    <row r="116" spans="1:11" x14ac:dyDescent="0.25">
      <c r="A116" s="5" t="s">
        <v>104</v>
      </c>
      <c r="B116" s="5">
        <v>118</v>
      </c>
      <c r="C116" s="25">
        <v>0</v>
      </c>
      <c r="D116" s="25">
        <v>0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мар.14!K116+апр.14!H116-апр.14!G116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мар.14!K117+апр.14!H117-апр.14!G117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мар.14!K118+апр.14!H118-апр.14!G118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мар.14!K119+апр.14!H119-апр.14!G119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мар.14!K120+апр.14!H120-апр.14!G120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мар.14!K121+апр.14!H121-апр.14!G121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мар.14!K122+апр.14!H122-апр.14!G122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мар.14!K123+апр.14!H123-апр.14!G123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мар.14!K124+апр.14!H124-апр.14!G124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мар.14!K125+апр.14!H125-апр.14!G125</f>
        <v>0</v>
      </c>
    </row>
    <row r="126" spans="1:11" x14ac:dyDescent="0.25">
      <c r="A126" s="5" t="s">
        <v>99</v>
      </c>
      <c r="B126" s="5">
        <v>129</v>
      </c>
      <c r="C126" s="25">
        <v>0</v>
      </c>
      <c r="D126" s="25">
        <v>0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мар.14!K126+апр.14!H126-апр.14!G126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мар.14!K127+апр.14!H127-апр.14!G127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мар.14!K128+апр.14!H128-апр.14!G128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мар.14!K129+апр.14!H129-апр.14!G129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мар.14!K130+апр.14!H130-апр.14!G130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мар.14!K131+апр.14!H131-апр.14!G131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мар.14!K132+апр.14!H132-апр.14!G132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мар.14!K133+апр.14!H133-апр.14!G133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мар.14!K134+апр.14!H134-апр.14!G134</f>
        <v>0</v>
      </c>
    </row>
    <row r="135" spans="1:11" x14ac:dyDescent="0.25">
      <c r="A135" s="42" t="s">
        <v>87</v>
      </c>
      <c r="B135" s="5">
        <v>138</v>
      </c>
      <c r="C135" s="25">
        <v>37.5</v>
      </c>
      <c r="D135" s="25">
        <v>37.5</v>
      </c>
      <c r="E135" s="25">
        <f t="shared" si="5"/>
        <v>0</v>
      </c>
      <c r="F135" s="5">
        <v>4.01</v>
      </c>
      <c r="G135" s="25">
        <f t="shared" si="4"/>
        <v>0</v>
      </c>
      <c r="H135" s="5"/>
      <c r="I135" s="5"/>
      <c r="J135" s="5"/>
      <c r="K135" s="25">
        <f>мар.14!K135+апр.14!H135-апр.14!G135</f>
        <v>-147.2071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мар.14!K136+апр.14!H136-апр.14!G136</f>
        <v>0</v>
      </c>
    </row>
    <row r="137" spans="1:11" x14ac:dyDescent="0.25">
      <c r="A137" s="5" t="s">
        <v>88</v>
      </c>
      <c r="B137" s="5">
        <v>140</v>
      </c>
      <c r="C137" s="25">
        <v>1.3</v>
      </c>
      <c r="D137" s="25">
        <v>1.48</v>
      </c>
      <c r="E137" s="25">
        <f t="shared" si="5"/>
        <v>0.17999999999999994</v>
      </c>
      <c r="F137" s="5">
        <v>4.01</v>
      </c>
      <c r="G137" s="25">
        <f t="shared" si="4"/>
        <v>0.72179999999999966</v>
      </c>
      <c r="H137" s="5"/>
      <c r="I137" s="5"/>
      <c r="J137" s="5"/>
      <c r="K137" s="25">
        <f>мар.14!K137+апр.14!H137-апр.14!G137</f>
        <v>-5.9348000000000001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мар.14!K138+апр.14!H138-апр.14!G138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мар.14!K139+апр.14!H139-апр.14!G139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мар.14!K140+апр.14!H140-апр.14!G140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мар.14!K141+апр.14!H141-апр.14!G141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мар.14!K142+апр.14!H142-апр.14!G142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мар.14!K143+апр.14!H143-апр.14!G143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мар.14!K144+апр.14!H144-апр.14!G144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мар.14!K145+апр.14!H145-апр.14!G145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мар.14!K146+апр.14!H146-апр.14!G146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мар.14!K147+апр.14!H147-апр.14!G147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мар.14!K148+апр.14!H148-апр.14!G148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мар.14!K149+апр.14!H149-апр.14!G149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мар.14!K150+апр.14!H150-апр.14!G150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мар.14!K151+апр.14!H151-апр.14!G151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мар.14!K152+апр.14!H152-апр.14!G152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мар.14!K153+апр.14!H153-апр.14!G153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мар.14!K154+апр.14!H154-апр.14!G154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мар.14!K155+апр.14!H155-апр.14!G155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мар.14!K156+апр.14!H156-апр.14!G156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мар.14!K157+апр.14!H157-апр.14!G157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мар.14!K158+апр.14!H158-апр.14!G158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мар.14!K159+апр.14!H159-апр.14!G159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мар.14!K160+апр.14!H160-апр.14!G160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мар.14!K161+апр.14!H161-апр.14!G161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мар.14!K162+апр.14!H162-апр.14!G162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мар.14!K163+апр.14!H163-апр.14!G163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мар.14!K164+апр.14!H164-апр.14!G164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мар.14!K165+апр.14!H165-апр.14!G165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мар.14!K166+апр.14!H166-апр.14!G166</f>
        <v>0</v>
      </c>
    </row>
    <row r="167" spans="1:11" x14ac:dyDescent="0.25">
      <c r="A167" s="5" t="s">
        <v>106</v>
      </c>
      <c r="B167" s="5">
        <v>170</v>
      </c>
      <c r="C167" s="25">
        <v>0</v>
      </c>
      <c r="D167" s="25">
        <v>0</v>
      </c>
      <c r="E167" s="25">
        <f t="shared" si="5"/>
        <v>0</v>
      </c>
      <c r="F167" s="5">
        <v>4.01</v>
      </c>
      <c r="G167" s="25">
        <f t="shared" si="4"/>
        <v>0</v>
      </c>
      <c r="H167" s="5"/>
      <c r="I167" s="5"/>
      <c r="J167" s="5"/>
      <c r="K167" s="25">
        <f>мар.14!K167+апр.14!H167-апр.14!G167</f>
        <v>0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мар.14!K168+апр.14!H168-апр.14!G168</f>
        <v>0</v>
      </c>
    </row>
    <row r="169" spans="1:11" x14ac:dyDescent="0.25">
      <c r="A169" s="5" t="s">
        <v>38</v>
      </c>
      <c r="B169" s="5">
        <v>172</v>
      </c>
      <c r="C169" s="25">
        <v>74.239999999999995</v>
      </c>
      <c r="D169" s="25">
        <v>74.239999999999995</v>
      </c>
      <c r="E169" s="25">
        <f t="shared" si="5"/>
        <v>0</v>
      </c>
      <c r="F169" s="5">
        <v>4.01</v>
      </c>
      <c r="G169" s="25">
        <f t="shared" si="4"/>
        <v>0</v>
      </c>
      <c r="H169" s="5">
        <v>3000</v>
      </c>
      <c r="I169" s="5">
        <v>947</v>
      </c>
      <c r="J169" s="21">
        <v>41740</v>
      </c>
      <c r="K169" s="25">
        <f>мар.14!K169+апр.14!H169-апр.14!G169</f>
        <v>2712.2022999999999</v>
      </c>
    </row>
    <row r="170" spans="1:11" x14ac:dyDescent="0.25">
      <c r="A170" s="5" t="s">
        <v>39</v>
      </c>
      <c r="B170" s="5">
        <v>173</v>
      </c>
      <c r="C170" s="25">
        <v>1580.13</v>
      </c>
      <c r="D170" s="25">
        <v>2622.83</v>
      </c>
      <c r="E170" s="25">
        <f t="shared" si="5"/>
        <v>1042.6999999999998</v>
      </c>
      <c r="F170" s="5">
        <v>4.01</v>
      </c>
      <c r="G170" s="25">
        <f t="shared" si="4"/>
        <v>4181.226999999999</v>
      </c>
      <c r="H170" s="5">
        <v>8000</v>
      </c>
      <c r="I170" s="5">
        <v>710</v>
      </c>
      <c r="J170" s="21">
        <v>41751</v>
      </c>
      <c r="K170" s="25">
        <f>мар.14!K170+апр.14!H170-апр.14!G170</f>
        <v>-2517.5482999999986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мар.14!K171+апр.14!H171-апр.14!G171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мар.14!K172+апр.14!H172-апр.14!G172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мар.14!K173+апр.14!H173-апр.14!G173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мар.14!K174+апр.14!H174-апр.14!G174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мар.14!K175+апр.14!H175-апр.14!G175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мар.14!K176+апр.14!H176-апр.14!G176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мар.14!K177+апр.14!H177-апр.14!G177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мар.14!K178+апр.14!H178-апр.14!G178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мар.14!K179+апр.14!H179-апр.14!G179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мар.14!K180+апр.14!H180-апр.14!G180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мар.14!K181+апр.14!H181-апр.14!G181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мар.14!K182+апр.14!H182-апр.14!G182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мар.14!K183+апр.14!H183-апр.14!G183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мар.14!K184+апр.14!H184-апр.14!G184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мар.14!K185+апр.14!H185-апр.14!G185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мар.14!K186+апр.14!H186-апр.14!G186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мар.14!K187+апр.14!H187-апр.14!G187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мар.14!K188+апр.14!H188-апр.14!G188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мар.14!K189+апр.14!H189-апр.14!G189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мар.14!K190+апр.14!H190-апр.14!G190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мар.14!K191+апр.14!H191-апр.14!G191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мар.14!K192+апр.14!H192-апр.14!G192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мар.14!K193+апр.14!H193-апр.14!G193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мар.14!K194+апр.14!H194-апр.14!G194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мар.14!K195+апр.14!H195-апр.14!G195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мар.14!K196+апр.14!H196-апр.14!G196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мар.14!K197+апр.14!H197-апр.14!G197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мар.14!K198+апр.14!H198-апр.14!G198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мар.14!K199+апр.14!H199-апр.14!G199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мар.14!K200+апр.14!H200-апр.14!G200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мар.14!K201+апр.14!H201-апр.14!G201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мар.14!K202+апр.14!H202-апр.14!G202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мар.14!K203+апр.14!H203-апр.14!G203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мар.14!K204+апр.14!H204-апр.14!G204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мар.14!K205+апр.14!H205-апр.14!G205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мар.14!K206+апр.14!H206-апр.14!G206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мар.14!K207+апр.14!H207-апр.14!G207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мар.14!K208+апр.14!H208-апр.14!G208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мар.14!K209+апр.14!H209-апр.14!G209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мар.14!K210+апр.14!H210-апр.14!G210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мар.14!K211+апр.14!H211-апр.14!G211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мар.14!K212+апр.14!H212-апр.14!G212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мар.14!K213+апр.14!H213-апр.14!G213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мар.14!K214+апр.14!H214-апр.14!G214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мар.14!K215+апр.14!H215-апр.14!G215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мар.14!K216+апр.14!H216-апр.14!G216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мар.14!K217+апр.14!H217-апр.14!G217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мар.14!K218+апр.14!H218-апр.14!G218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мар.14!K219+апр.14!H219-апр.14!G219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мар.14!K220+апр.14!H220-апр.14!G220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мар.14!K221+апр.14!H221-апр.14!G221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мар.14!K222+апр.14!H222-апр.14!G222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мар.14!K223+апр.14!H223-апр.14!G223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мар.14!K224+апр.14!H224-апр.14!G224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мар.14!K225+апр.14!H225-апр.14!G225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мар.14!K226+апр.14!H226-апр.14!G226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мар.14!K227+апр.14!H227-апр.14!G227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мар.14!K228+апр.14!H228-апр.14!G228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мар.14!K229+апр.14!H229-апр.14!G229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мар.14!K230+апр.14!H230-апр.14!G230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мар.14!K231+апр.14!H231-апр.14!G231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мар.14!K232+апр.14!H232-апр.14!G232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мар.14!K233+апр.14!H233-апр.14!G233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мар.14!K234+апр.14!H234-апр.14!G234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мар.14!K235+апр.14!H235-апр.14!G235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мар.14!K236+апр.14!H236-апр.14!G236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мар.14!K237+апр.14!H237-апр.14!G237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мар.14!K238+апр.14!H238-апр.14!G238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мар.14!K239+апр.14!H239-апр.14!G239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мар.14!K240+апр.14!H240-апр.14!G240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мар.14!K241+апр.14!H241-апр.14!G241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мар.14!K242+апр.14!H242-апр.14!G242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мар.14!K243+апр.14!H243-апр.14!G243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мар.14!K244+апр.14!H244-апр.14!G244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мар.14!K245+апр.14!H245-апр.14!G245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мар.14!K246+апр.14!H246-апр.14!G246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мар.14!K247+апр.14!H247-апр.14!G247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мар.14!K248+апр.14!H248-апр.14!G248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мар.14!K249+апр.14!H249-апр.14!G249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мар.14!K250+апр.14!H250-апр.14!G250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мар.14!K251+апр.14!H251-апр.14!G251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мар.14!K252+апр.14!H252-апр.14!G252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мар.14!K253+апр.14!H253-апр.14!G253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мар.14!K254+апр.14!H254-апр.14!G254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мар.14!K255+апр.14!H255-апр.14!G255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мар.14!K256+апр.14!H256-апр.14!G256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мар.14!K257+апр.14!H257-апр.14!G257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мар.14!K258+апр.14!H258-апр.14!G258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мар.14!K259+апр.14!H259-апр.14!G259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мар.14!K260+апр.14!H260-апр.14!G260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мар.14!K261+апр.14!H261-апр.14!G261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мар.14!K262+апр.14!H262-апр.14!G262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мар.14!K263+апр.14!H263-апр.14!G263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мар.14!K264+апр.14!H264-апр.14!G264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мар.14!K265+апр.14!H265-апр.14!G265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мар.14!K266+апр.14!H266-апр.14!G266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мар.14!K267+апр.14!H267-апр.14!G267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мар.14!K268+апр.14!H268-апр.14!G268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мар.14!K269+апр.14!H269-апр.14!G269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мар.14!K270+апр.14!H270-апр.14!G270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мар.14!K271+апр.14!H271-апр.14!G271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мар.14!K272+апр.14!H272-апр.14!G272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мар.14!K273+апр.14!H273-апр.14!G273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мар.14!K274+апр.14!H274-апр.14!G274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мар.14!K275+апр.14!H275-апр.14!G275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мар.14!K276+апр.14!H276-апр.14!G276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мар.14!K277+апр.14!H277-апр.14!G277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мар.14!K278+апр.14!H278-апр.14!G278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мар.14!K279+апр.14!H279-апр.14!G279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мар.14!K280+апр.14!H280-апр.14!G280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мар.14!K281+апр.14!H281-апр.14!G281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мар.14!K282+апр.14!H282-апр.14!G282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мар.14!K283+апр.14!H283-апр.14!G283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мар.14!K284+апр.14!H284-апр.14!G284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мар.14!K285+апр.14!H285-апр.14!G285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мар.14!K286+апр.14!H286-апр.14!G286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мар.14!K287+апр.14!H287-апр.14!G287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мар.14!K288+апр.14!H288-апр.14!G288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мар.14!K289+апр.14!H289-апр.14!G289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мар.14!K290+апр.14!H290-апр.14!G290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мар.14!K291+апр.14!H291-апр.14!G291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мар.14!K292+апр.14!H292-апр.14!G292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мар.14!K293+апр.14!H293-апр.14!G293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мар.14!K294+апр.14!H294-апр.14!G294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мар.14!K295+апр.14!H295-апр.14!G295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мар.14!K296+апр.14!H296-апр.14!G296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мар.14!K297+апр.14!H297-апр.14!G297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мар.14!K298+апр.14!H298-апр.14!G298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мар.14!K299+апр.14!H299-апр.14!G299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мар.14!K300+апр.14!H300-апр.14!G300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мар.14!K301+апр.14!H301-апр.14!G301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мар.14!K302+апр.14!H302-апр.14!G302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мар.14!K303+апр.14!H303-апр.14!G303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мар.14!K304+апр.14!H304-апр.14!G304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мар.14!K305+апр.14!H305-апр.14!G305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мар.14!K306+апр.14!H306-апр.14!G306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мар.14!K307+апр.14!H307-апр.14!G307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мар.14!K308+апр.14!H308-апр.14!G308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мар.14!K309+апр.14!H309-апр.14!G309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мар.14!K310+апр.14!H310-апр.14!G310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мар.14!K311+апр.14!H311-апр.14!G311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мар.14!K312+апр.14!H312-апр.14!G312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мар.14!K313+апр.14!H313-апр.14!G313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мар.14!K314+апр.14!H314-апр.14!G314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мар.14!K315+апр.14!H315-апр.14!G315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мар.14!K316+апр.14!H316-апр.14!G316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мар.14!K317+апр.14!H317-апр.14!G317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мар.14!K318+апр.14!H318-апр.14!G318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мар.14!K319+апр.14!H319-апр.14!G319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мар.14!K320+апр.14!H320-апр.14!G320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мар.14!K321+апр.14!H321-апр.14!G321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мар.14!K322+апр.14!H322-апр.14!G322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мар.14!K323+апр.14!H323-апр.14!G323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мар.14!K324+апр.14!H324-апр.14!G324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мар.14!K325+апр.14!H325-апр.14!G325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мар.14!K326+апр.14!H326-апр.14!G326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мар.14!K327+апр.14!H327-апр.14!G327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мар.14!K328+апр.14!H328-апр.14!G328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мар.14!K329+апр.14!H329-апр.14!G329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мар.14!K330+апр.14!H330-апр.14!G330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мар.14!K331+апр.14!H331-апр.14!G331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мар.14!K332+апр.14!H332-апр.14!G332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мар.14!K333+апр.14!H333-апр.14!G333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мар.14!K334+апр.14!H334-апр.14!G334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мар.14!K335+апр.14!H335-апр.14!G335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мар.14!K336+апр.14!H336-апр.14!G336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мар.14!K337+апр.14!H337-апр.14!G337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мар.14!K338+апр.14!H338-апр.14!G338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мар.14!K339+апр.14!H339-апр.14!G339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мар.14!K340+апр.14!H340-апр.14!G340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мар.14!K341+апр.14!H341-апр.14!G341</f>
        <v>0</v>
      </c>
    </row>
    <row r="342" spans="1:11" x14ac:dyDescent="0.25">
      <c r="G342" s="55">
        <f>SUM(G7:G341)</f>
        <v>17007.051599999995</v>
      </c>
      <c r="H342" s="8">
        <f>SUM(H7:H341)</f>
        <v>38122.400000000001</v>
      </c>
    </row>
  </sheetData>
  <mergeCells count="9">
    <mergeCell ref="A5:A6"/>
    <mergeCell ref="A1:K2"/>
    <mergeCell ref="A3:K3"/>
    <mergeCell ref="B5:B6"/>
    <mergeCell ref="C5:G5"/>
    <mergeCell ref="H5:H6"/>
    <mergeCell ref="I5:I6"/>
    <mergeCell ref="J5:J6"/>
    <mergeCell ref="K5:K6"/>
  </mergeCells>
  <conditionalFormatting sqref="K1:K1048576">
    <cfRule type="cellIs" dxfId="9" priority="1" operator="lessThan">
      <formula>-0.1</formula>
    </cfRule>
  </conditionalFormatting>
  <pageMargins left="0.25" right="0.25" top="0.75" bottom="0.75" header="0.3" footer="0.3"/>
  <pageSetup paperSize="9" scale="1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7470.01</v>
      </c>
      <c r="D7" s="25">
        <v>8011.2</v>
      </c>
      <c r="E7" s="25">
        <f>D7-C7</f>
        <v>541.1899999999996</v>
      </c>
      <c r="F7" s="25">
        <v>4.01</v>
      </c>
      <c r="G7" s="25">
        <f t="shared" ref="G7:G69" si="0">F7*E7</f>
        <v>2170.1718999999985</v>
      </c>
      <c r="H7" s="11">
        <v>2170.1799999999998</v>
      </c>
      <c r="I7" s="5"/>
      <c r="J7" s="5"/>
      <c r="K7" s="25">
        <f>апр.14!K7+май.14!H7-май.14!G7</f>
        <v>-1.9999999972242222E-3</v>
      </c>
    </row>
    <row r="8" spans="1:12" x14ac:dyDescent="0.25">
      <c r="A8" s="41" t="s">
        <v>78</v>
      </c>
      <c r="B8" s="5">
        <v>1</v>
      </c>
      <c r="C8" s="25">
        <v>233.4</v>
      </c>
      <c r="D8" s="25">
        <v>276.76</v>
      </c>
      <c r="E8" s="25">
        <f t="shared" ref="E8:E70" si="1">D8-C8</f>
        <v>43.359999999999985</v>
      </c>
      <c r="F8" s="25">
        <v>4.01</v>
      </c>
      <c r="G8" s="25">
        <f t="shared" si="0"/>
        <v>173.87359999999993</v>
      </c>
      <c r="H8" s="11">
        <v>400</v>
      </c>
      <c r="I8" s="5">
        <v>54702</v>
      </c>
      <c r="J8" s="21">
        <v>41780</v>
      </c>
      <c r="K8" s="25">
        <f>апр.14!K8+май.14!H8-май.14!G8</f>
        <v>-105.09959999999992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апр.14!K9+май.14!H9-май.14!G9</f>
        <v>0</v>
      </c>
    </row>
    <row r="10" spans="1:12" ht="18.75" x14ac:dyDescent="0.3">
      <c r="A10" s="41" t="s">
        <v>79</v>
      </c>
      <c r="B10" s="5">
        <v>4</v>
      </c>
      <c r="C10" s="25">
        <v>8.76</v>
      </c>
      <c r="D10" s="25">
        <v>75.319999999999993</v>
      </c>
      <c r="E10" s="25">
        <f t="shared" si="1"/>
        <v>66.559999999999988</v>
      </c>
      <c r="F10" s="25">
        <v>4.01</v>
      </c>
      <c r="G10" s="25">
        <f t="shared" si="0"/>
        <v>266.90559999999994</v>
      </c>
      <c r="H10" s="11"/>
      <c r="I10" s="5"/>
      <c r="J10" s="5"/>
      <c r="K10" s="25">
        <f>апр.14!K10+май.14!H10-май.14!G10</f>
        <v>-292.93049999999994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апр.14!K11+май.14!H11-май.14!G11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апр.14!K12+май.14!H12-май.14!G12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апр.14!K13+май.14!H13-май.14!G13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апр.14!K14+май.14!H14-май.14!G14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апр.14!K15+май.14!H15-май.14!G15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апр.14!K16+май.14!H16-май.14!G16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апр.14!K17+май.14!H17-май.14!G17</f>
        <v>0</v>
      </c>
    </row>
    <row r="18" spans="1:11" x14ac:dyDescent="0.25">
      <c r="A18" s="42" t="s">
        <v>80</v>
      </c>
      <c r="B18" s="5">
        <v>12</v>
      </c>
      <c r="C18" s="25">
        <v>486.18</v>
      </c>
      <c r="D18" s="25">
        <v>644.03</v>
      </c>
      <c r="E18" s="25">
        <f t="shared" si="1"/>
        <v>157.84999999999997</v>
      </c>
      <c r="F18" s="25">
        <v>4.01</v>
      </c>
      <c r="G18" s="25">
        <f t="shared" si="0"/>
        <v>632.97849999999983</v>
      </c>
      <c r="H18" s="11">
        <v>2001</v>
      </c>
      <c r="I18" s="5">
        <v>622647</v>
      </c>
      <c r="J18" s="21">
        <v>41765</v>
      </c>
      <c r="K18" s="25">
        <f>апр.14!K18+май.14!H18-май.14!G18</f>
        <v>-577.18939999999986</v>
      </c>
    </row>
    <row r="19" spans="1:11" x14ac:dyDescent="0.25">
      <c r="A19" s="42" t="s">
        <v>81</v>
      </c>
      <c r="B19" s="5">
        <v>13</v>
      </c>
      <c r="C19" s="25">
        <v>3.82</v>
      </c>
      <c r="D19" s="25">
        <v>4.55</v>
      </c>
      <c r="E19" s="25">
        <f t="shared" si="1"/>
        <v>0.73</v>
      </c>
      <c r="F19" s="25">
        <v>4.01</v>
      </c>
      <c r="G19" s="25">
        <f t="shared" si="0"/>
        <v>2.9272999999999998</v>
      </c>
      <c r="H19" s="11"/>
      <c r="I19" s="5"/>
      <c r="J19" s="5"/>
      <c r="K19" s="25">
        <f>апр.14!K19+май.14!H19-май.14!G19</f>
        <v>-2.9272999999999998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апр.14!K20+май.14!H20-май.14!G20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апр.14!K21+май.14!H21-май.14!G21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апр.14!K22+май.14!H22-май.14!G22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апр.14!K23+май.14!H23-май.14!G23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апр.14!K24+май.14!H24-май.14!G24</f>
        <v>0</v>
      </c>
    </row>
    <row r="25" spans="1:11" x14ac:dyDescent="0.25">
      <c r="A25" s="42" t="s">
        <v>82</v>
      </c>
      <c r="B25" s="5">
        <v>20</v>
      </c>
      <c r="C25" s="25">
        <v>268.11</v>
      </c>
      <c r="D25" s="25">
        <v>286.57</v>
      </c>
      <c r="E25" s="25">
        <f t="shared" si="1"/>
        <v>18.45999999999998</v>
      </c>
      <c r="F25" s="25">
        <v>4.01</v>
      </c>
      <c r="G25" s="25">
        <f t="shared" si="0"/>
        <v>74.024599999999907</v>
      </c>
      <c r="H25" s="11"/>
      <c r="I25" s="5"/>
      <c r="J25" s="21"/>
      <c r="K25" s="25">
        <f>апр.14!K25+май.14!H25-май.14!G25</f>
        <v>-151.13569999999987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21"/>
      <c r="K26" s="25">
        <f>апр.14!K26+май.14!H26-май.14!G26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апр.14!K27+май.14!H27-май.14!G27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апр.14!K28+май.14!H28-май.14!G28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апр.14!K29+май.14!H29-май.14!G29</f>
        <v>0</v>
      </c>
    </row>
    <row r="30" spans="1:11" x14ac:dyDescent="0.25">
      <c r="A30" s="42" t="s">
        <v>83</v>
      </c>
      <c r="B30" s="5">
        <v>25</v>
      </c>
      <c r="C30" s="25">
        <v>1238.01</v>
      </c>
      <c r="D30" s="25">
        <v>1362.62</v>
      </c>
      <c r="E30" s="25">
        <f t="shared" si="1"/>
        <v>124.6099999999999</v>
      </c>
      <c r="F30" s="5">
        <v>4.01</v>
      </c>
      <c r="G30" s="25">
        <f t="shared" si="0"/>
        <v>499.68609999999956</v>
      </c>
      <c r="H30" s="5">
        <v>1258.17</v>
      </c>
      <c r="I30" s="5">
        <v>18</v>
      </c>
      <c r="J30" s="21">
        <v>41763</v>
      </c>
      <c r="K30" s="25">
        <f>апр.14!K30+май.14!H30-май.14!G30</f>
        <v>-486.74139999999886</v>
      </c>
    </row>
    <row r="31" spans="1:11" x14ac:dyDescent="0.25">
      <c r="A31" s="5" t="s">
        <v>98</v>
      </c>
      <c r="B31" s="5">
        <v>26</v>
      </c>
      <c r="C31" s="25">
        <v>0.92</v>
      </c>
      <c r="D31" s="25">
        <v>4.0999999999999996</v>
      </c>
      <c r="E31" s="25">
        <f t="shared" si="1"/>
        <v>3.1799999999999997</v>
      </c>
      <c r="F31" s="5">
        <v>4.01</v>
      </c>
      <c r="G31" s="25">
        <f t="shared" si="0"/>
        <v>12.751799999999998</v>
      </c>
      <c r="H31" s="5"/>
      <c r="I31" s="5"/>
      <c r="J31" s="5"/>
      <c r="K31" s="25">
        <f>апр.14!K31+май.14!H31-май.14!G31</f>
        <v>-12.751799999999998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апр.14!K32+май.14!H32-май.14!G32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апр.14!K33+май.14!H33-май.14!G33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апр.14!K34+май.14!H34-май.14!G34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апр.14!K35+май.14!H35-май.14!G35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апр.14!K36+май.14!H36-май.14!G36</f>
        <v>0</v>
      </c>
    </row>
    <row r="37" spans="1:11" x14ac:dyDescent="0.25">
      <c r="A37" s="5" t="s">
        <v>102</v>
      </c>
      <c r="B37" s="5">
        <v>34</v>
      </c>
      <c r="C37" s="25">
        <v>0</v>
      </c>
      <c r="D37" s="25">
        <v>0</v>
      </c>
      <c r="E37" s="25">
        <f t="shared" si="1"/>
        <v>0</v>
      </c>
      <c r="F37" s="5">
        <v>4.01</v>
      </c>
      <c r="G37" s="25">
        <f t="shared" si="0"/>
        <v>0</v>
      </c>
      <c r="H37" s="5"/>
      <c r="I37" s="5"/>
      <c r="J37" s="5"/>
      <c r="K37" s="25">
        <f>апр.14!K37+май.14!H37-май.14!G37</f>
        <v>0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апр.14!K38+май.14!H38-май.14!G38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апр.14!K39+май.14!H39-май.14!G39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апр.14!K40+май.14!H40-май.14!G40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апр.14!K41+май.14!H41-май.14!G41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апр.14!K42+май.14!H42-май.14!G42</f>
        <v>0</v>
      </c>
    </row>
    <row r="43" spans="1:11" x14ac:dyDescent="0.25">
      <c r="A43" s="5" t="s">
        <v>19</v>
      </c>
      <c r="B43" s="5">
        <v>40</v>
      </c>
      <c r="C43" s="25">
        <v>25.69</v>
      </c>
      <c r="D43" s="25">
        <v>32.81</v>
      </c>
      <c r="E43" s="25">
        <f t="shared" si="1"/>
        <v>7.120000000000001</v>
      </c>
      <c r="F43" s="5">
        <v>4.01</v>
      </c>
      <c r="G43" s="25">
        <f t="shared" si="0"/>
        <v>28.551200000000001</v>
      </c>
      <c r="H43" s="5">
        <v>240.6</v>
      </c>
      <c r="I43" s="5">
        <v>687</v>
      </c>
      <c r="J43" s="21">
        <v>41774</v>
      </c>
      <c r="K43" s="25">
        <f>апр.14!K43+май.14!H43-май.14!G43</f>
        <v>109.03190000000001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апр.14!K44+май.14!H44-май.14!G44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апр.14!K45+май.14!H45-май.14!G45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апр.14!K46+май.14!H46-май.14!G46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апр.14!K47+май.14!H47-май.14!G47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апр.14!K48+май.14!H48-май.14!G48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апр.14!K49+май.14!H49-май.14!G49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апр.14!K50+май.14!H50-май.14!G50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апр.14!K51+май.14!H51-май.14!G51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апр.14!K52+май.14!H52-май.14!G52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апр.14!K53+май.14!H53-май.14!G53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апр.14!K54+май.14!H54-май.14!G54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апр.14!K55+май.14!H55-май.14!G55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апр.14!K56+май.14!H56-май.14!G56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апр.14!K57+май.14!H57-май.14!G57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апр.14!K58+май.14!H58-май.14!G58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апр.14!K59+май.14!H59-май.14!G59</f>
        <v>0</v>
      </c>
    </row>
    <row r="60" spans="1:11" x14ac:dyDescent="0.25">
      <c r="A60" s="5" t="s">
        <v>84</v>
      </c>
      <c r="B60" s="5">
        <v>57</v>
      </c>
      <c r="C60" s="25">
        <v>4.32</v>
      </c>
      <c r="D60" s="25">
        <v>20.91</v>
      </c>
      <c r="E60" s="25">
        <f t="shared" si="1"/>
        <v>16.59</v>
      </c>
      <c r="F60" s="5">
        <v>4.01</v>
      </c>
      <c r="G60" s="25">
        <f t="shared" si="0"/>
        <v>66.525899999999993</v>
      </c>
      <c r="H60" s="5"/>
      <c r="I60" s="5"/>
      <c r="J60" s="5"/>
      <c r="K60" s="25">
        <f>апр.14!K60+май.14!H60-май.14!G60</f>
        <v>-80.9619</v>
      </c>
    </row>
    <row r="61" spans="1:11" x14ac:dyDescent="0.25">
      <c r="A61" s="5" t="s">
        <v>69</v>
      </c>
      <c r="B61" s="5">
        <v>58</v>
      </c>
      <c r="C61" s="25">
        <v>2.41</v>
      </c>
      <c r="D61" s="25">
        <v>11.32</v>
      </c>
      <c r="E61" s="25">
        <f t="shared" si="1"/>
        <v>8.91</v>
      </c>
      <c r="F61" s="5">
        <v>4.01</v>
      </c>
      <c r="G61" s="25">
        <f t="shared" si="0"/>
        <v>35.729099999999995</v>
      </c>
      <c r="H61" s="5"/>
      <c r="I61" s="5"/>
      <c r="J61" s="5"/>
      <c r="K61" s="25">
        <f>апр.14!K61+май.14!H61-май.14!G61</f>
        <v>-45.393199999999993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апр.14!K62+май.14!H62-май.14!G62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апр.14!K63+май.14!H63-май.14!G63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апр.14!K64+май.14!H64-май.14!G64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апр.14!K65+май.14!H65-май.14!G65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апр.14!K66+май.14!H66-май.14!G66</f>
        <v>0</v>
      </c>
    </row>
    <row r="67" spans="1:11" x14ac:dyDescent="0.25">
      <c r="A67" s="5" t="s">
        <v>105</v>
      </c>
      <c r="B67" s="5">
        <v>65</v>
      </c>
      <c r="C67" s="25">
        <v>0</v>
      </c>
      <c r="D67" s="25">
        <v>0</v>
      </c>
      <c r="E67" s="25">
        <f t="shared" si="1"/>
        <v>0</v>
      </c>
      <c r="F67" s="5">
        <v>4.01</v>
      </c>
      <c r="G67" s="25">
        <f t="shared" si="0"/>
        <v>0</v>
      </c>
      <c r="H67" s="5"/>
      <c r="I67" s="5"/>
      <c r="J67" s="5"/>
      <c r="K67" s="25">
        <f>апр.14!K67+май.14!H67-май.14!G67</f>
        <v>0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апр.14!K68+май.14!H68-май.14!G68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апр.14!K69+май.14!H69-май.14!G69</f>
        <v>0</v>
      </c>
    </row>
    <row r="70" spans="1:11" x14ac:dyDescent="0.25">
      <c r="A70" s="5" t="s">
        <v>24</v>
      </c>
      <c r="B70" s="5">
        <v>69</v>
      </c>
      <c r="C70" s="25">
        <v>7211.37</v>
      </c>
      <c r="D70" s="25">
        <v>7839.12</v>
      </c>
      <c r="E70" s="25">
        <f t="shared" si="1"/>
        <v>627.75</v>
      </c>
      <c r="F70" s="5">
        <v>4.01</v>
      </c>
      <c r="G70" s="25">
        <f t="shared" ref="G70:G132" si="2">F70*E70</f>
        <v>2517.2774999999997</v>
      </c>
      <c r="H70" s="11">
        <v>5197</v>
      </c>
      <c r="I70" s="5">
        <v>862</v>
      </c>
      <c r="J70" s="21">
        <v>41781</v>
      </c>
      <c r="K70" s="25">
        <f>апр.14!K70+май.14!H70-май.14!G70</f>
        <v>451.68730000000187</v>
      </c>
    </row>
    <row r="71" spans="1:11" x14ac:dyDescent="0.25">
      <c r="A71" s="5" t="s">
        <v>25</v>
      </c>
      <c r="B71" s="5">
        <v>70</v>
      </c>
      <c r="C71" s="25">
        <v>1068.97</v>
      </c>
      <c r="D71" s="25">
        <v>1106.19</v>
      </c>
      <c r="E71" s="25">
        <f t="shared" ref="E71:E133" si="3">D71-C71</f>
        <v>37.220000000000027</v>
      </c>
      <c r="F71" s="5">
        <v>4.01</v>
      </c>
      <c r="G71" s="25">
        <f t="shared" si="2"/>
        <v>149.2522000000001</v>
      </c>
      <c r="H71" s="5"/>
      <c r="I71" s="5"/>
      <c r="J71" s="5"/>
      <c r="K71" s="25">
        <f>апр.14!K71+май.14!H71-май.14!G71</f>
        <v>-4432.1326999999992</v>
      </c>
    </row>
    <row r="72" spans="1:11" x14ac:dyDescent="0.25">
      <c r="A72" s="5" t="s">
        <v>70</v>
      </c>
      <c r="B72" s="5">
        <v>71</v>
      </c>
      <c r="C72" s="25">
        <v>1838.44</v>
      </c>
      <c r="D72" s="25">
        <v>1996.81</v>
      </c>
      <c r="E72" s="25">
        <f t="shared" si="3"/>
        <v>158.36999999999989</v>
      </c>
      <c r="F72" s="5">
        <v>4.01</v>
      </c>
      <c r="G72" s="25">
        <f t="shared" si="2"/>
        <v>635.06369999999959</v>
      </c>
      <c r="H72" s="11"/>
      <c r="I72" s="5"/>
      <c r="J72" s="21"/>
      <c r="K72" s="25">
        <f>апр.14!K72+май.14!H72-май.14!G72</f>
        <v>-787.40359999999919</v>
      </c>
    </row>
    <row r="73" spans="1:11" x14ac:dyDescent="0.25">
      <c r="A73" s="5" t="s">
        <v>26</v>
      </c>
      <c r="B73" s="5">
        <v>73</v>
      </c>
      <c r="C73" s="25">
        <v>0</v>
      </c>
      <c r="D73" s="25">
        <v>0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апр.14!K73+май.14!H73-май.14!G73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апр.14!K74+май.14!H74-май.14!G74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апр.14!K75+май.14!H75-май.14!G75</f>
        <v>0</v>
      </c>
    </row>
    <row r="76" spans="1:11" x14ac:dyDescent="0.25">
      <c r="A76" s="5" t="s">
        <v>5</v>
      </c>
      <c r="B76" s="5">
        <v>76</v>
      </c>
      <c r="C76" s="25">
        <v>358.28</v>
      </c>
      <c r="D76" s="25">
        <v>405.41</v>
      </c>
      <c r="E76" s="25">
        <f t="shared" si="3"/>
        <v>47.130000000000052</v>
      </c>
      <c r="F76" s="5">
        <v>4.01</v>
      </c>
      <c r="G76" s="25">
        <f t="shared" si="2"/>
        <v>188.99130000000019</v>
      </c>
      <c r="H76" s="5">
        <v>381</v>
      </c>
      <c r="I76" s="5">
        <v>15905</v>
      </c>
      <c r="J76" s="21">
        <v>41767</v>
      </c>
      <c r="K76" s="25">
        <f>апр.14!K76+май.14!H76-май.14!G76</f>
        <v>-239.34700000000009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/>
      <c r="I77" s="5"/>
      <c r="J77" s="21"/>
      <c r="K77" s="25">
        <f>апр.14!K77+май.14!H77-май.14!G77</f>
        <v>1000</v>
      </c>
    </row>
    <row r="78" spans="1:11" x14ac:dyDescent="0.25">
      <c r="A78" s="42" t="s">
        <v>93</v>
      </c>
      <c r="B78" s="5">
        <v>79</v>
      </c>
      <c r="C78" s="25">
        <v>257.83</v>
      </c>
      <c r="D78" s="25">
        <v>607.32000000000005</v>
      </c>
      <c r="E78" s="25">
        <f t="shared" si="3"/>
        <v>349.49000000000007</v>
      </c>
      <c r="F78" s="5">
        <v>4.01</v>
      </c>
      <c r="G78" s="25">
        <f t="shared" si="2"/>
        <v>1401.4549000000002</v>
      </c>
      <c r="H78" s="5"/>
      <c r="I78" s="5"/>
      <c r="J78" s="21"/>
      <c r="K78" s="25">
        <f>апр.14!K78+май.14!H78-май.14!G78</f>
        <v>-2426.2906000000003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апр.14!K79+май.14!H79-май.14!G79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апр.14!K80+май.14!H80-май.14!G80</f>
        <v>0</v>
      </c>
    </row>
    <row r="81" spans="1:11" x14ac:dyDescent="0.25">
      <c r="A81" s="5" t="s">
        <v>27</v>
      </c>
      <c r="B81" s="5">
        <v>82</v>
      </c>
      <c r="C81" s="25">
        <v>17.32</v>
      </c>
      <c r="D81" s="25">
        <v>33.03</v>
      </c>
      <c r="E81" s="25">
        <f t="shared" si="3"/>
        <v>15.71</v>
      </c>
      <c r="F81" s="5">
        <v>4.01</v>
      </c>
      <c r="G81" s="25">
        <f t="shared" si="2"/>
        <v>62.997100000000003</v>
      </c>
      <c r="H81" s="5">
        <v>140.35</v>
      </c>
      <c r="I81" s="5">
        <v>422</v>
      </c>
      <c r="J81" s="21">
        <v>41787</v>
      </c>
      <c r="K81" s="25">
        <f>апр.14!K81+май.14!H81-май.14!G81</f>
        <v>77.352899999999991</v>
      </c>
    </row>
    <row r="82" spans="1:11" x14ac:dyDescent="0.25">
      <c r="A82" s="5" t="s">
        <v>28</v>
      </c>
      <c r="B82" s="5">
        <v>83</v>
      </c>
      <c r="C82" s="25">
        <v>40.08</v>
      </c>
      <c r="D82" s="25">
        <v>104.26</v>
      </c>
      <c r="E82" s="25">
        <f t="shared" si="3"/>
        <v>64.180000000000007</v>
      </c>
      <c r="F82" s="5">
        <v>4.01</v>
      </c>
      <c r="G82" s="25">
        <f t="shared" si="2"/>
        <v>257.36180000000002</v>
      </c>
      <c r="H82" s="5"/>
      <c r="I82" s="5"/>
      <c r="J82" s="5"/>
      <c r="K82" s="25">
        <f>апр.14!K82+май.14!H82-май.14!G82</f>
        <v>-418.08259999999996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апр.14!K83+май.14!H83-май.14!G83</f>
        <v>0</v>
      </c>
    </row>
    <row r="84" spans="1:11" x14ac:dyDescent="0.25">
      <c r="A84" s="42" t="s">
        <v>85</v>
      </c>
      <c r="B84" s="5">
        <v>85</v>
      </c>
      <c r="C84" s="25">
        <v>26.26</v>
      </c>
      <c r="D84" s="25">
        <v>58.35</v>
      </c>
      <c r="E84" s="25">
        <f t="shared" si="3"/>
        <v>32.090000000000003</v>
      </c>
      <c r="F84" s="5">
        <v>4.01</v>
      </c>
      <c r="G84" s="25">
        <f t="shared" si="2"/>
        <v>128.68090000000001</v>
      </c>
      <c r="H84" s="5"/>
      <c r="I84" s="5"/>
      <c r="J84" s="21"/>
      <c r="K84" s="25">
        <f>апр.14!K84+май.14!H84-май.14!G84</f>
        <v>-178.01609999999999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апр.14!K85+май.14!H85-май.14!G85</f>
        <v>0</v>
      </c>
    </row>
    <row r="86" spans="1:11" x14ac:dyDescent="0.25">
      <c r="A86" s="5" t="s">
        <v>30</v>
      </c>
      <c r="B86" s="5">
        <v>87</v>
      </c>
      <c r="C86" s="25">
        <v>1.41</v>
      </c>
      <c r="D86" s="25">
        <v>99.87</v>
      </c>
      <c r="E86" s="25">
        <f t="shared" si="3"/>
        <v>98.460000000000008</v>
      </c>
      <c r="F86" s="5">
        <v>4.01</v>
      </c>
      <c r="G86" s="25">
        <f t="shared" si="2"/>
        <v>394.82460000000003</v>
      </c>
      <c r="H86" s="5"/>
      <c r="I86" s="5"/>
      <c r="J86" s="5"/>
      <c r="K86" s="25">
        <f>апр.14!K86+май.14!H86-май.14!G86</f>
        <v>-394.82460000000003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апр.14!K87+май.14!H87-май.14!G87</f>
        <v>0</v>
      </c>
    </row>
    <row r="88" spans="1:11" x14ac:dyDescent="0.25">
      <c r="A88" s="5" t="s">
        <v>32</v>
      </c>
      <c r="B88" s="5">
        <v>89</v>
      </c>
      <c r="C88" s="25">
        <v>667.07</v>
      </c>
      <c r="D88" s="25">
        <v>681.52</v>
      </c>
      <c r="E88" s="25">
        <f t="shared" si="3"/>
        <v>14.449999999999932</v>
      </c>
      <c r="F88" s="5">
        <v>4.01</v>
      </c>
      <c r="G88" s="25">
        <f t="shared" si="2"/>
        <v>57.944499999999721</v>
      </c>
      <c r="H88" s="5"/>
      <c r="I88" s="5"/>
      <c r="J88" s="21"/>
      <c r="K88" s="25">
        <f>апр.14!K88+май.14!H88-май.14!G88</f>
        <v>-76.346999999999142</v>
      </c>
    </row>
    <row r="89" spans="1:11" x14ac:dyDescent="0.25">
      <c r="A89" s="5" t="s">
        <v>94</v>
      </c>
      <c r="B89" s="5">
        <v>90</v>
      </c>
      <c r="C89" s="25">
        <v>30.8</v>
      </c>
      <c r="D89" s="25">
        <v>90.76</v>
      </c>
      <c r="E89" s="25">
        <f t="shared" si="3"/>
        <v>59.960000000000008</v>
      </c>
      <c r="F89" s="5">
        <v>4.01</v>
      </c>
      <c r="G89" s="25">
        <f t="shared" si="2"/>
        <v>240.43960000000001</v>
      </c>
      <c r="H89" s="5"/>
      <c r="I89" s="5"/>
      <c r="J89" s="21"/>
      <c r="K89" s="25">
        <f>апр.14!K89+май.14!H89-май.14!G89</f>
        <v>636.05239999999992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апр.14!K90+май.14!H90-май.14!G90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апр.14!K91+май.14!H91-май.14!G91</f>
        <v>0</v>
      </c>
    </row>
    <row r="92" spans="1:11" x14ac:dyDescent="0.25">
      <c r="A92" s="5" t="s">
        <v>95</v>
      </c>
      <c r="B92" s="5">
        <v>93</v>
      </c>
      <c r="C92" s="25">
        <v>32.090000000000003</v>
      </c>
      <c r="D92" s="25">
        <v>46.42</v>
      </c>
      <c r="E92" s="25">
        <f t="shared" si="3"/>
        <v>14.329999999999998</v>
      </c>
      <c r="F92" s="5">
        <v>4.01</v>
      </c>
      <c r="G92" s="25">
        <f t="shared" si="2"/>
        <v>57.46329999999999</v>
      </c>
      <c r="H92" s="5"/>
      <c r="I92" s="5"/>
      <c r="J92" s="5"/>
      <c r="K92" s="25">
        <f>апр.14!K92+май.14!H92-май.14!G92</f>
        <v>-186.14420000000001</v>
      </c>
    </row>
    <row r="93" spans="1:11" x14ac:dyDescent="0.25">
      <c r="A93" s="5" t="s">
        <v>101</v>
      </c>
      <c r="B93" s="5">
        <v>94</v>
      </c>
      <c r="C93" s="25">
        <v>0</v>
      </c>
      <c r="D93" s="25">
        <v>0</v>
      </c>
      <c r="E93" s="25">
        <f t="shared" si="3"/>
        <v>0</v>
      </c>
      <c r="F93" s="5">
        <v>4.01</v>
      </c>
      <c r="G93" s="25">
        <f t="shared" si="2"/>
        <v>0</v>
      </c>
      <c r="H93" s="5"/>
      <c r="I93" s="5"/>
      <c r="J93" s="5"/>
      <c r="K93" s="25">
        <f>апр.14!K93+май.14!H93-май.14!G93</f>
        <v>0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апр.14!K94+май.14!H94-май.14!G94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апр.14!K95+май.14!H95-май.14!G95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апр.14!K96+май.14!H96-май.14!G96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апр.14!K97+май.14!H97-май.14!G97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апр.14!K98+май.14!H98-май.14!G98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апр.14!K99+май.14!H99-май.14!G99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апр.14!K100+май.14!H100-май.14!G100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апр.14!K101+май.14!H101-май.14!G101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апр.14!K102+май.14!H102-май.14!G102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апр.14!K103+май.14!H103-май.14!G103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апр.14!K104+май.14!H104-май.14!G104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апр.14!K105+май.14!H105-май.14!G105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апр.14!K106+май.14!H106-май.14!G106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апр.14!K107+май.14!H107-май.14!G107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апр.14!K108+май.14!H108-май.14!G108</f>
        <v>0</v>
      </c>
    </row>
    <row r="109" spans="1:11" x14ac:dyDescent="0.25">
      <c r="A109" s="5" t="s">
        <v>103</v>
      </c>
      <c r="B109" s="5">
        <v>110</v>
      </c>
      <c r="C109" s="25">
        <v>0</v>
      </c>
      <c r="D109" s="25">
        <v>0</v>
      </c>
      <c r="E109" s="25">
        <f t="shared" si="3"/>
        <v>0</v>
      </c>
      <c r="F109" s="5">
        <v>4.01</v>
      </c>
      <c r="G109" s="25">
        <f t="shared" si="2"/>
        <v>0</v>
      </c>
      <c r="H109" s="5"/>
      <c r="I109" s="5"/>
      <c r="J109" s="5"/>
      <c r="K109" s="25">
        <f>апр.14!K109+май.14!H109-май.14!G109</f>
        <v>0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апр.14!K110+май.14!H110-май.14!G110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апр.14!K111+май.14!H111-май.14!G111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апр.14!K112+май.14!H112-май.14!G112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апр.14!K113+май.14!H113-май.14!G113</f>
        <v>0</v>
      </c>
    </row>
    <row r="114" spans="1:11" x14ac:dyDescent="0.25">
      <c r="A114" s="42" t="s">
        <v>86</v>
      </c>
      <c r="B114" s="5">
        <v>116</v>
      </c>
      <c r="C114" s="25">
        <v>11665.25</v>
      </c>
      <c r="D114" s="25">
        <v>12450.6</v>
      </c>
      <c r="E114" s="25">
        <f t="shared" si="3"/>
        <v>785.35000000000036</v>
      </c>
      <c r="F114" s="5">
        <v>4.01</v>
      </c>
      <c r="G114" s="25">
        <f t="shared" si="2"/>
        <v>3149.2535000000012</v>
      </c>
      <c r="H114" s="5">
        <v>4707</v>
      </c>
      <c r="I114" s="5">
        <v>17504</v>
      </c>
      <c r="J114" s="21">
        <v>41766</v>
      </c>
      <c r="K114" s="25">
        <f>апр.14!K114+май.14!H114-май.14!G114</f>
        <v>-2977.4067999999975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апр.14!K115+май.14!H115-май.14!G115</f>
        <v>0</v>
      </c>
    </row>
    <row r="116" spans="1:11" x14ac:dyDescent="0.25">
      <c r="A116" s="5" t="s">
        <v>104</v>
      </c>
      <c r="B116" s="5">
        <v>118</v>
      </c>
      <c r="C116" s="25">
        <v>0</v>
      </c>
      <c r="D116" s="25">
        <v>0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апр.14!K116+май.14!H116-май.14!G116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апр.14!K117+май.14!H117-май.14!G117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апр.14!K118+май.14!H118-май.14!G118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апр.14!K119+май.14!H119-май.14!G119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апр.14!K120+май.14!H120-май.14!G120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апр.14!K121+май.14!H121-май.14!G121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апр.14!K122+май.14!H122-май.14!G122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апр.14!K123+май.14!H123-май.14!G123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апр.14!K124+май.14!H124-май.14!G124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апр.14!K125+май.14!H125-май.14!G125</f>
        <v>0</v>
      </c>
    </row>
    <row r="126" spans="1:11" x14ac:dyDescent="0.25">
      <c r="A126" s="5" t="s">
        <v>99</v>
      </c>
      <c r="B126" s="5">
        <v>129</v>
      </c>
      <c r="C126" s="25">
        <v>0.55000000000000004</v>
      </c>
      <c r="D126" s="25">
        <v>0.55000000000000004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апр.14!K126+май.14!H126-май.14!G126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апр.14!K127+май.14!H127-май.14!G127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апр.14!K128+май.14!H128-май.14!G128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апр.14!K129+май.14!H129-май.14!G129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апр.14!K130+май.14!H130-май.14!G130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апр.14!K131+май.14!H131-май.14!G131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апр.14!K132+май.14!H132-май.14!G132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апр.14!K133+май.14!H133-май.14!G133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апр.14!K134+май.14!H134-май.14!G134</f>
        <v>0</v>
      </c>
    </row>
    <row r="135" spans="1:11" x14ac:dyDescent="0.25">
      <c r="A135" s="42" t="s">
        <v>87</v>
      </c>
      <c r="B135" s="5">
        <v>138</v>
      </c>
      <c r="C135" s="25">
        <v>37.5</v>
      </c>
      <c r="D135" s="25">
        <v>60.81</v>
      </c>
      <c r="E135" s="25">
        <f t="shared" si="5"/>
        <v>23.310000000000002</v>
      </c>
      <c r="F135" s="5">
        <v>4.01</v>
      </c>
      <c r="G135" s="25">
        <f t="shared" si="4"/>
        <v>93.473100000000002</v>
      </c>
      <c r="H135" s="5"/>
      <c r="I135" s="5"/>
      <c r="J135" s="5"/>
      <c r="K135" s="25">
        <f>апр.14!K135+май.14!H135-май.14!G135</f>
        <v>-240.68020000000001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апр.14!K136+май.14!H136-май.14!G136</f>
        <v>0</v>
      </c>
    </row>
    <row r="137" spans="1:11" x14ac:dyDescent="0.25">
      <c r="A137" s="5" t="s">
        <v>88</v>
      </c>
      <c r="B137" s="5">
        <v>140</v>
      </c>
      <c r="C137" s="25">
        <v>1.48</v>
      </c>
      <c r="D137" s="25">
        <v>13.09</v>
      </c>
      <c r="E137" s="25">
        <f t="shared" si="5"/>
        <v>11.61</v>
      </c>
      <c r="F137" s="5">
        <v>4.01</v>
      </c>
      <c r="G137" s="25">
        <f t="shared" si="4"/>
        <v>46.556099999999994</v>
      </c>
      <c r="H137" s="5"/>
      <c r="I137" s="5"/>
      <c r="J137" s="5"/>
      <c r="K137" s="25">
        <f>апр.14!K137+май.14!H137-май.14!G137</f>
        <v>-52.490899999999996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апр.14!K138+май.14!H138-май.14!G138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апр.14!K139+май.14!H139-май.14!G139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апр.14!K140+май.14!H140-май.14!G140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апр.14!K141+май.14!H141-май.14!G141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апр.14!K142+май.14!H142-май.14!G142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апр.14!K143+май.14!H143-май.14!G143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апр.14!K144+май.14!H144-май.14!G144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апр.14!K145+май.14!H145-май.14!G145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апр.14!K146+май.14!H146-май.14!G146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апр.14!K147+май.14!H147-май.14!G147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апр.14!K148+май.14!H148-май.14!G148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апр.14!K149+май.14!H149-май.14!G149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апр.14!K150+май.14!H150-май.14!G150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апр.14!K151+май.14!H151-май.14!G151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апр.14!K152+май.14!H152-май.14!G152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апр.14!K153+май.14!H153-май.14!G153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апр.14!K154+май.14!H154-май.14!G154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апр.14!K155+май.14!H155-май.14!G155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апр.14!K156+май.14!H156-май.14!G156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апр.14!K157+май.14!H157-май.14!G157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апр.14!K158+май.14!H158-май.14!G158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апр.14!K159+май.14!H159-май.14!G159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апр.14!K160+май.14!H160-май.14!G160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апр.14!K161+май.14!H161-май.14!G161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апр.14!K162+май.14!H162-май.14!G162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апр.14!K163+май.14!H163-май.14!G163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апр.14!K164+май.14!H164-май.14!G164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апр.14!K165+май.14!H165-май.14!G165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апр.14!K166+май.14!H166-май.14!G166</f>
        <v>0</v>
      </c>
    </row>
    <row r="167" spans="1:11" x14ac:dyDescent="0.25">
      <c r="A167" s="5" t="s">
        <v>106</v>
      </c>
      <c r="B167" s="5">
        <v>170</v>
      </c>
      <c r="C167" s="25">
        <v>0.92</v>
      </c>
      <c r="D167" s="25">
        <v>11.05</v>
      </c>
      <c r="E167" s="25">
        <f t="shared" si="5"/>
        <v>10.130000000000001</v>
      </c>
      <c r="F167" s="5">
        <v>4.01</v>
      </c>
      <c r="G167" s="25">
        <f t="shared" si="4"/>
        <v>40.621299999999998</v>
      </c>
      <c r="H167" s="5"/>
      <c r="I167" s="5"/>
      <c r="J167" s="5"/>
      <c r="K167" s="25">
        <f>апр.14!K167+май.14!H167-май.14!G167</f>
        <v>-40.621299999999998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апр.14!K168+май.14!H168-май.14!G168</f>
        <v>0</v>
      </c>
    </row>
    <row r="169" spans="1:11" x14ac:dyDescent="0.25">
      <c r="A169" s="5" t="s">
        <v>38</v>
      </c>
      <c r="B169" s="5">
        <v>172</v>
      </c>
      <c r="C169" s="25">
        <v>74.239999999999995</v>
      </c>
      <c r="D169" s="25">
        <v>111.07</v>
      </c>
      <c r="E169" s="25">
        <f t="shared" si="5"/>
        <v>36.83</v>
      </c>
      <c r="F169" s="5">
        <v>4.01</v>
      </c>
      <c r="G169" s="25">
        <f t="shared" si="4"/>
        <v>147.6883</v>
      </c>
      <c r="H169" s="5"/>
      <c r="I169" s="5"/>
      <c r="J169" s="21"/>
      <c r="K169" s="25">
        <f>апр.14!K169+май.14!H169-май.14!G169</f>
        <v>2564.5140000000001</v>
      </c>
    </row>
    <row r="170" spans="1:11" x14ac:dyDescent="0.25">
      <c r="A170" s="5" t="s">
        <v>39</v>
      </c>
      <c r="B170" s="5">
        <v>173</v>
      </c>
      <c r="C170" s="25">
        <v>2622.83</v>
      </c>
      <c r="D170" s="25">
        <v>3256.74</v>
      </c>
      <c r="E170" s="25">
        <f t="shared" si="5"/>
        <v>633.90999999999985</v>
      </c>
      <c r="F170" s="5">
        <v>4.01</v>
      </c>
      <c r="G170" s="25">
        <f t="shared" si="4"/>
        <v>2541.9790999999991</v>
      </c>
      <c r="H170" s="5"/>
      <c r="I170" s="5"/>
      <c r="J170" s="21"/>
      <c r="K170" s="25">
        <f>апр.14!K170+май.14!H170-май.14!G170</f>
        <v>-5059.5273999999972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апр.14!K171+май.14!H171-май.14!G171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апр.14!K172+май.14!H172-май.14!G172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апр.14!K173+май.14!H173-май.14!G173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апр.14!K174+май.14!H174-май.14!G174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апр.14!K175+май.14!H175-май.14!G175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апр.14!K176+май.14!H176-май.14!G176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апр.14!K177+май.14!H177-май.14!G177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апр.14!K178+май.14!H178-май.14!G178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апр.14!K179+май.14!H179-май.14!G179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апр.14!K180+май.14!H180-май.14!G180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апр.14!K181+май.14!H181-май.14!G181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апр.14!K182+май.14!H182-май.14!G182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апр.14!K183+май.14!H183-май.14!G183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апр.14!K184+май.14!H184-май.14!G184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апр.14!K185+май.14!H185-май.14!G185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апр.14!K186+май.14!H186-май.14!G186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апр.14!K187+май.14!H187-май.14!G187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апр.14!K188+май.14!H188-май.14!G188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апр.14!K189+май.14!H189-май.14!G189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апр.14!K190+май.14!H190-май.14!G190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апр.14!K191+май.14!H191-май.14!G191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апр.14!K192+май.14!H192-май.14!G192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апр.14!K193+май.14!H193-май.14!G193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апр.14!K194+май.14!H194-май.14!G194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апр.14!K195+май.14!H195-май.14!G195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апр.14!K196+май.14!H196-май.14!G196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апр.14!K197+май.14!H197-май.14!G197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апр.14!K198+май.14!H198-май.14!G198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апр.14!K199+май.14!H199-май.14!G199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апр.14!K200+май.14!H200-май.14!G200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апр.14!K201+май.14!H201-май.14!G201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апр.14!K202+май.14!H202-май.14!G202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апр.14!K203+май.14!H203-май.14!G203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апр.14!K204+май.14!H204-май.14!G204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апр.14!K205+май.14!H205-май.14!G205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апр.14!K206+май.14!H206-май.14!G206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апр.14!K207+май.14!H207-май.14!G207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апр.14!K208+май.14!H208-май.14!G208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апр.14!K209+май.14!H209-май.14!G209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апр.14!K210+май.14!H210-май.14!G210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апр.14!K211+май.14!H211-май.14!G211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апр.14!K212+май.14!H212-май.14!G212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апр.14!K213+май.14!H213-май.14!G213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апр.14!K214+май.14!H214-май.14!G214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апр.14!K215+май.14!H215-май.14!G215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апр.14!K216+май.14!H216-май.14!G216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апр.14!K217+май.14!H217-май.14!G217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апр.14!K218+май.14!H218-май.14!G218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апр.14!K219+май.14!H219-май.14!G219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апр.14!K220+май.14!H220-май.14!G220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апр.14!K221+май.14!H221-май.14!G221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апр.14!K222+май.14!H222-май.14!G222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апр.14!K223+май.14!H223-май.14!G223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апр.14!K224+май.14!H224-май.14!G224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апр.14!K225+май.14!H225-май.14!G225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апр.14!K226+май.14!H226-май.14!G226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апр.14!K227+май.14!H227-май.14!G227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апр.14!K228+май.14!H228-май.14!G228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апр.14!K229+май.14!H229-май.14!G229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апр.14!K230+май.14!H230-май.14!G230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апр.14!K231+май.14!H231-май.14!G231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апр.14!K232+май.14!H232-май.14!G232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апр.14!K233+май.14!H233-май.14!G233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апр.14!K234+май.14!H234-май.14!G234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апр.14!K235+май.14!H235-май.14!G235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апр.14!K236+май.14!H236-май.14!G236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апр.14!K237+май.14!H237-май.14!G237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апр.14!K238+май.14!H238-май.14!G238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апр.14!K239+май.14!H239-май.14!G239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апр.14!K240+май.14!H240-май.14!G240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апр.14!K241+май.14!H241-май.14!G241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апр.14!K242+май.14!H242-май.14!G242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апр.14!K243+май.14!H243-май.14!G243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апр.14!K244+май.14!H244-май.14!G244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апр.14!K245+май.14!H245-май.14!G245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апр.14!K246+май.14!H246-май.14!G246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апр.14!K247+май.14!H247-май.14!G247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апр.14!K248+май.14!H248-май.14!G248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апр.14!K249+май.14!H249-май.14!G249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апр.14!K250+май.14!H250-май.14!G250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апр.14!K251+май.14!H251-май.14!G251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апр.14!K252+май.14!H252-май.14!G252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апр.14!K253+май.14!H253-май.14!G253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апр.14!K254+май.14!H254-май.14!G254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апр.14!K255+май.14!H255-май.14!G255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апр.14!K256+май.14!H256-май.14!G256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апр.14!K257+май.14!H257-май.14!G257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апр.14!K258+май.14!H258-май.14!G258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апр.14!K259+май.14!H259-май.14!G259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апр.14!K260+май.14!H260-май.14!G260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апр.14!K261+май.14!H261-май.14!G261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апр.14!K262+май.14!H262-май.14!G262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апр.14!K263+май.14!H263-май.14!G263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апр.14!K264+май.14!H264-май.14!G264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апр.14!K265+май.14!H265-май.14!G265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апр.14!K266+май.14!H266-май.14!G266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апр.14!K267+май.14!H267-май.14!G267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апр.14!K268+май.14!H268-май.14!G268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апр.14!K269+май.14!H269-май.14!G269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апр.14!K270+май.14!H270-май.14!G270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апр.14!K271+май.14!H271-май.14!G271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апр.14!K272+май.14!H272-май.14!G272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апр.14!K273+май.14!H273-май.14!G273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апр.14!K274+май.14!H274-май.14!G274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апр.14!K275+май.14!H275-май.14!G275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апр.14!K276+май.14!H276-май.14!G276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апр.14!K277+май.14!H277-май.14!G277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апр.14!K278+май.14!H278-май.14!G278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апр.14!K279+май.14!H279-май.14!G279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апр.14!K280+май.14!H280-май.14!G280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апр.14!K281+май.14!H281-май.14!G281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апр.14!K282+май.14!H282-май.14!G282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апр.14!K283+май.14!H283-май.14!G283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апр.14!K284+май.14!H284-май.14!G284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апр.14!K285+май.14!H285-май.14!G285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апр.14!K286+май.14!H286-май.14!G286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апр.14!K287+май.14!H287-май.14!G287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апр.14!K288+май.14!H288-май.14!G288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апр.14!K289+май.14!H289-май.14!G289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апр.14!K290+май.14!H290-май.14!G290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апр.14!K291+май.14!H291-май.14!G291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апр.14!K292+май.14!H292-май.14!G292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апр.14!K293+май.14!H293-май.14!G293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апр.14!K294+май.14!H294-май.14!G294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апр.14!K295+май.14!H295-май.14!G295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апр.14!K296+май.14!H296-май.14!G296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апр.14!K297+май.14!H297-май.14!G297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апр.14!K298+май.14!H298-май.14!G298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апр.14!K299+май.14!H299-май.14!G299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апр.14!K300+май.14!H300-май.14!G300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апр.14!K301+май.14!H301-май.14!G301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апр.14!K302+май.14!H302-май.14!G302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апр.14!K303+май.14!H303-май.14!G303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апр.14!K304+май.14!H304-май.14!G304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апр.14!K305+май.14!H305-май.14!G305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апр.14!K306+май.14!H306-май.14!G306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апр.14!K307+май.14!H307-май.14!G307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апр.14!K308+май.14!H308-май.14!G308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апр.14!K309+май.14!H309-май.14!G309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апр.14!K310+май.14!H310-май.14!G310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апр.14!K311+май.14!H311-май.14!G311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апр.14!K312+май.14!H312-май.14!G312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апр.14!K313+май.14!H313-май.14!G313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апр.14!K314+май.14!H314-май.14!G314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апр.14!K315+май.14!H315-май.14!G315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апр.14!K316+май.14!H316-май.14!G316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апр.14!K317+май.14!H317-май.14!G317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апр.14!K318+май.14!H318-май.14!G318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апр.14!K319+май.14!H319-май.14!G319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апр.14!K320+май.14!H320-май.14!G320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апр.14!K321+май.14!H321-май.14!G321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апр.14!K322+май.14!H322-май.14!G322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апр.14!K323+май.14!H323-май.14!G323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апр.14!K324+май.14!H324-май.14!G324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апр.14!K325+май.14!H325-май.14!G325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апр.14!K326+май.14!H326-май.14!G326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апр.14!K327+май.14!H327-май.14!G327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апр.14!K328+май.14!H328-май.14!G328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апр.14!K329+май.14!H329-май.14!G329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апр.14!K330+май.14!H330-май.14!G330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апр.14!K331+май.14!H331-май.14!G331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апр.14!K332+май.14!H332-май.14!G332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апр.14!K333+май.14!H333-май.14!G333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апр.14!K334+май.14!H334-май.14!G334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апр.14!K335+май.14!H335-май.14!G335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апр.14!K336+май.14!H336-май.14!G336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апр.14!K337+май.14!H337-май.14!G337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апр.14!K338+май.14!H338-май.14!G338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апр.14!K339+май.14!H339-май.14!G339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апр.14!K340+май.14!H340-май.14!G340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апр.14!K341+май.14!H341-май.14!G341</f>
        <v>0</v>
      </c>
    </row>
    <row r="342" spans="1:11" x14ac:dyDescent="0.25">
      <c r="G342" s="55">
        <f>SUM(G7:G341)</f>
        <v>16075.448399999996</v>
      </c>
      <c r="H342" s="8">
        <f>SUM(H7:H341)</f>
        <v>16495.300000000003</v>
      </c>
    </row>
  </sheetData>
  <mergeCells count="9">
    <mergeCell ref="A5:A6"/>
    <mergeCell ref="A1:K2"/>
    <mergeCell ref="A3:K3"/>
    <mergeCell ref="B5:B6"/>
    <mergeCell ref="C5:G5"/>
    <mergeCell ref="H5:H6"/>
    <mergeCell ref="I5:I6"/>
    <mergeCell ref="J5:J6"/>
    <mergeCell ref="K5:K6"/>
  </mergeCells>
  <conditionalFormatting sqref="K1:K1048576">
    <cfRule type="cellIs" dxfId="8" priority="1" operator="lessThan">
      <formula>-0.1</formula>
    </cfRule>
  </conditionalFormatting>
  <pageMargins left="0.7" right="0.7" top="0.75" bottom="0.75" header="0.3" footer="0.3"/>
  <pageSetup paperSize="9" scale="10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8011.2</v>
      </c>
      <c r="D7" s="25">
        <v>8327.5</v>
      </c>
      <c r="E7" s="25">
        <f>D7-C7</f>
        <v>316.30000000000018</v>
      </c>
      <c r="F7" s="25">
        <v>4.01</v>
      </c>
      <c r="G7" s="25">
        <f t="shared" ref="G7:G69" si="0">F7*E7</f>
        <v>1268.3630000000007</v>
      </c>
      <c r="H7" s="11">
        <v>1268.3599999999999</v>
      </c>
      <c r="I7" s="5"/>
      <c r="J7" s="5"/>
      <c r="K7" s="25">
        <f>май.14!K7+июн.14!H7-июн.14!G7</f>
        <v>-4.9999999980627763E-3</v>
      </c>
    </row>
    <row r="8" spans="1:12" x14ac:dyDescent="0.25">
      <c r="A8" s="41" t="s">
        <v>78</v>
      </c>
      <c r="B8" s="5">
        <v>1</v>
      </c>
      <c r="C8" s="25">
        <v>276.76</v>
      </c>
      <c r="D8" s="25">
        <v>292.64999999999998</v>
      </c>
      <c r="E8" s="25">
        <f t="shared" ref="E8:E70" si="1">D8-C8</f>
        <v>15.889999999999986</v>
      </c>
      <c r="F8" s="25">
        <v>4.01</v>
      </c>
      <c r="G8" s="25">
        <f t="shared" si="0"/>
        <v>63.718899999999941</v>
      </c>
      <c r="H8" s="11"/>
      <c r="I8" s="5"/>
      <c r="J8" s="21"/>
      <c r="K8" s="25">
        <f>май.14!K8+июн.14!H8-июн.14!G8</f>
        <v>-168.81849999999986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май.14!K9+июн.14!H9-июн.14!G9</f>
        <v>0</v>
      </c>
    </row>
    <row r="10" spans="1:12" ht="18.75" x14ac:dyDescent="0.3">
      <c r="A10" s="41" t="s">
        <v>79</v>
      </c>
      <c r="B10" s="5">
        <v>4</v>
      </c>
      <c r="C10" s="25">
        <v>75.319999999999993</v>
      </c>
      <c r="D10" s="25">
        <v>128.94999999999999</v>
      </c>
      <c r="E10" s="25">
        <f t="shared" si="1"/>
        <v>53.629999999999995</v>
      </c>
      <c r="F10" s="25">
        <v>4.01</v>
      </c>
      <c r="G10" s="25">
        <f t="shared" si="0"/>
        <v>215.05629999999996</v>
      </c>
      <c r="H10" s="11"/>
      <c r="I10" s="5"/>
      <c r="J10" s="5"/>
      <c r="K10" s="25">
        <f>май.14!K10+июн.14!H10-июн.14!G10</f>
        <v>-507.9867999999999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май.14!K11+июн.14!H11-июн.14!G11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май.14!K12+июн.14!H12-июн.14!G12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май.14!K13+июн.14!H13-июн.14!G13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май.14!K14+июн.14!H14-июн.14!G14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май.14!K15+июн.14!H15-июн.14!G15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май.14!K16+июн.14!H16-июн.14!G16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май.14!K17+июн.14!H17-июн.14!G17</f>
        <v>0</v>
      </c>
    </row>
    <row r="18" spans="1:11" x14ac:dyDescent="0.25">
      <c r="A18" s="42" t="s">
        <v>80</v>
      </c>
      <c r="B18" s="5">
        <v>12</v>
      </c>
      <c r="C18" s="25">
        <v>644.03</v>
      </c>
      <c r="D18" s="25">
        <v>694.36</v>
      </c>
      <c r="E18" s="25">
        <f t="shared" si="1"/>
        <v>50.330000000000041</v>
      </c>
      <c r="F18" s="25">
        <v>4.01</v>
      </c>
      <c r="G18" s="25">
        <f t="shared" si="0"/>
        <v>201.82330000000016</v>
      </c>
      <c r="H18" s="11"/>
      <c r="I18" s="5"/>
      <c r="J18" s="21"/>
      <c r="K18" s="25">
        <f>май.14!K18+июн.14!H18-июн.14!G18</f>
        <v>-779.0127</v>
      </c>
    </row>
    <row r="19" spans="1:11" x14ac:dyDescent="0.25">
      <c r="A19" s="42" t="s">
        <v>81</v>
      </c>
      <c r="B19" s="5">
        <v>13</v>
      </c>
      <c r="C19" s="25">
        <v>4.55</v>
      </c>
      <c r="D19" s="25">
        <v>6.15</v>
      </c>
      <c r="E19" s="25">
        <f t="shared" si="1"/>
        <v>1.6000000000000005</v>
      </c>
      <c r="F19" s="25">
        <v>4.01</v>
      </c>
      <c r="G19" s="25">
        <f t="shared" si="0"/>
        <v>6.4160000000000021</v>
      </c>
      <c r="H19" s="11"/>
      <c r="I19" s="5"/>
      <c r="J19" s="5"/>
      <c r="K19" s="25">
        <f>май.14!K19+июн.14!H19-июн.14!G19</f>
        <v>-9.3433000000000028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май.14!K20+июн.14!H20-июн.14!G20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май.14!K21+июн.14!H21-июн.14!G21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май.14!K22+июн.14!H22-июн.14!G22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май.14!K23+июн.14!H23-июн.14!G23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май.14!K24+июн.14!H24-июн.14!G24</f>
        <v>0</v>
      </c>
    </row>
    <row r="25" spans="1:11" x14ac:dyDescent="0.25">
      <c r="A25" s="42" t="s">
        <v>82</v>
      </c>
      <c r="B25" s="5">
        <v>20</v>
      </c>
      <c r="C25" s="25">
        <v>286.57</v>
      </c>
      <c r="D25" s="25">
        <v>298.97000000000003</v>
      </c>
      <c r="E25" s="25">
        <f t="shared" si="1"/>
        <v>12.400000000000034</v>
      </c>
      <c r="F25" s="25">
        <v>4.01</v>
      </c>
      <c r="G25" s="25">
        <f t="shared" si="0"/>
        <v>49.724000000000132</v>
      </c>
      <c r="H25" s="11"/>
      <c r="I25" s="5"/>
      <c r="J25" s="21"/>
      <c r="K25" s="25">
        <f>май.14!K25+июн.14!H25-июн.14!G25</f>
        <v>-200.8597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21"/>
      <c r="K26" s="25">
        <f>май.14!K26+июн.14!H26-июн.14!G26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май.14!K27+июн.14!H27-июн.14!G27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май.14!K28+июн.14!H28-июн.14!G28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май.14!K29+июн.14!H29-июн.14!G29</f>
        <v>0</v>
      </c>
    </row>
    <row r="30" spans="1:11" x14ac:dyDescent="0.25">
      <c r="A30" s="42" t="s">
        <v>83</v>
      </c>
      <c r="B30" s="5">
        <v>25</v>
      </c>
      <c r="C30" s="25">
        <v>1362.62</v>
      </c>
      <c r="D30" s="25">
        <v>1425.37</v>
      </c>
      <c r="E30" s="25">
        <f t="shared" si="1"/>
        <v>62.75</v>
      </c>
      <c r="F30" s="5">
        <v>4.01</v>
      </c>
      <c r="G30" s="25">
        <f t="shared" si="0"/>
        <v>251.6275</v>
      </c>
      <c r="H30" s="5">
        <v>736.71</v>
      </c>
      <c r="I30" s="5">
        <v>25.29</v>
      </c>
      <c r="J30" s="21">
        <v>41791</v>
      </c>
      <c r="K30" s="25">
        <f>май.14!K30+июн.14!H30-июн.14!G30</f>
        <v>-1.6588999999988232</v>
      </c>
    </row>
    <row r="31" spans="1:11" x14ac:dyDescent="0.25">
      <c r="A31" s="5" t="s">
        <v>98</v>
      </c>
      <c r="B31" s="5">
        <v>26</v>
      </c>
      <c r="C31" s="25">
        <v>4.0999999999999996</v>
      </c>
      <c r="D31" s="25">
        <v>98.1</v>
      </c>
      <c r="E31" s="25">
        <f t="shared" si="1"/>
        <v>94</v>
      </c>
      <c r="F31" s="5">
        <v>4.01</v>
      </c>
      <c r="G31" s="25">
        <f t="shared" si="0"/>
        <v>376.94</v>
      </c>
      <c r="H31" s="5">
        <v>900</v>
      </c>
      <c r="I31" s="5">
        <v>12413</v>
      </c>
      <c r="J31" s="21">
        <v>41793</v>
      </c>
      <c r="K31" s="25">
        <f>май.14!K31+июн.14!H31-июн.14!G31</f>
        <v>510.3082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май.14!K32+июн.14!H32-июн.14!G32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май.14!K33+июн.14!H33-июн.14!G33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май.14!K34+июн.14!H34-июн.14!G34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май.14!K35+июн.14!H35-июн.14!G35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май.14!K36+июн.14!H36-июн.14!G36</f>
        <v>0</v>
      </c>
    </row>
    <row r="37" spans="1:11" x14ac:dyDescent="0.25">
      <c r="A37" s="5" t="s">
        <v>102</v>
      </c>
      <c r="B37" s="5">
        <v>34</v>
      </c>
      <c r="C37" s="25">
        <v>0.61</v>
      </c>
      <c r="D37" s="25">
        <v>6.1</v>
      </c>
      <c r="E37" s="25">
        <f t="shared" si="1"/>
        <v>5.4899999999999993</v>
      </c>
      <c r="F37" s="5">
        <v>4.01</v>
      </c>
      <c r="G37" s="25">
        <f t="shared" si="0"/>
        <v>22.014899999999997</v>
      </c>
      <c r="H37" s="5"/>
      <c r="I37" s="5"/>
      <c r="J37" s="5"/>
      <c r="K37" s="25">
        <f>май.14!K37+июн.14!H37-июн.14!G37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май.14!K38+июн.14!H38-июн.14!G38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май.14!K39+июн.14!H39-июн.14!G39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май.14!K40+июн.14!H40-июн.14!G40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май.14!K41+июн.14!H41-июн.14!G41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май.14!K42+июн.14!H42-июн.14!G42</f>
        <v>0</v>
      </c>
    </row>
    <row r="43" spans="1:11" x14ac:dyDescent="0.25">
      <c r="A43" s="5" t="s">
        <v>19</v>
      </c>
      <c r="B43" s="5">
        <v>40</v>
      </c>
      <c r="C43" s="25">
        <v>32.81</v>
      </c>
      <c r="D43" s="25">
        <v>42.36</v>
      </c>
      <c r="E43" s="25">
        <f t="shared" si="1"/>
        <v>9.5499999999999972</v>
      </c>
      <c r="F43" s="5">
        <v>4.01</v>
      </c>
      <c r="G43" s="25">
        <f t="shared" si="0"/>
        <v>38.29549999999999</v>
      </c>
      <c r="H43" s="5"/>
      <c r="I43" s="5"/>
      <c r="J43" s="21"/>
      <c r="K43" s="25">
        <f>май.14!K43+июн.14!H43-июн.14!G43</f>
        <v>70.736400000000017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май.14!K44+июн.14!H44-июн.14!G44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май.14!K45+июн.14!H45-июн.14!G45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май.14!K46+июн.14!H46-июн.14!G46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май.14!K47+июн.14!H47-июн.14!G47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май.14!K48+июн.14!H48-июн.14!G48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май.14!K49+июн.14!H49-июн.14!G49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май.14!K50+июн.14!H50-июн.14!G50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май.14!K51+июн.14!H51-июн.14!G51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май.14!K52+июн.14!H52-июн.14!G52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май.14!K53+июн.14!H53-июн.14!G53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май.14!K54+июн.14!H54-июн.14!G54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май.14!K55+июн.14!H55-июн.14!G55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май.14!K56+июн.14!H56-июн.14!G56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май.14!K57+июн.14!H57-июн.14!G57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май.14!K58+июн.14!H58-июн.14!G58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май.14!K59+июн.14!H59-июн.14!G59</f>
        <v>0</v>
      </c>
    </row>
    <row r="60" spans="1:11" x14ac:dyDescent="0.25">
      <c r="A60" s="5" t="s">
        <v>84</v>
      </c>
      <c r="B60" s="5">
        <v>57</v>
      </c>
      <c r="C60" s="25">
        <v>20.91</v>
      </c>
      <c r="D60" s="25">
        <v>23.35</v>
      </c>
      <c r="E60" s="25">
        <f t="shared" si="1"/>
        <v>2.4400000000000013</v>
      </c>
      <c r="F60" s="5">
        <v>4.01</v>
      </c>
      <c r="G60" s="25">
        <f t="shared" si="0"/>
        <v>9.7844000000000051</v>
      </c>
      <c r="H60" s="5"/>
      <c r="I60" s="5"/>
      <c r="J60" s="5"/>
      <c r="K60" s="25">
        <f>май.14!K60+июн.14!H60-июн.14!G60</f>
        <v>-90.746300000000005</v>
      </c>
    </row>
    <row r="61" spans="1:11" x14ac:dyDescent="0.25">
      <c r="A61" s="5" t="s">
        <v>69</v>
      </c>
      <c r="B61" s="5">
        <v>58</v>
      </c>
      <c r="C61" s="25">
        <v>11.32</v>
      </c>
      <c r="D61" s="25">
        <v>12.58</v>
      </c>
      <c r="E61" s="25">
        <f t="shared" si="1"/>
        <v>1.2599999999999998</v>
      </c>
      <c r="F61" s="5">
        <v>4.01</v>
      </c>
      <c r="G61" s="25">
        <f t="shared" si="0"/>
        <v>5.0525999999999991</v>
      </c>
      <c r="H61" s="5"/>
      <c r="I61" s="5"/>
      <c r="J61" s="5"/>
      <c r="K61" s="25">
        <f>май.14!K61+июн.14!H61-июн.14!G61</f>
        <v>-50.445799999999991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май.14!K62+июн.14!H62-июн.14!G62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май.14!K63+июн.14!H63-июн.14!G63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май.14!K64+июн.14!H64-июн.14!G64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май.14!K65+июн.14!H65-июн.14!G65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май.14!K66+июн.14!H66-июн.14!G66</f>
        <v>0</v>
      </c>
    </row>
    <row r="67" spans="1:11" x14ac:dyDescent="0.25">
      <c r="A67" s="5" t="s">
        <v>105</v>
      </c>
      <c r="B67" s="5">
        <v>65</v>
      </c>
      <c r="C67" s="25">
        <v>0.53</v>
      </c>
      <c r="D67" s="25">
        <v>2.02</v>
      </c>
      <c r="E67" s="25">
        <f t="shared" si="1"/>
        <v>1.49</v>
      </c>
      <c r="F67" s="5">
        <v>4.01</v>
      </c>
      <c r="G67" s="25">
        <f t="shared" si="0"/>
        <v>5.9748999999999999</v>
      </c>
      <c r="H67" s="5"/>
      <c r="I67" s="5"/>
      <c r="J67" s="5"/>
      <c r="K67" s="25">
        <f>май.14!K67+июн.14!H67-июн.14!G67</f>
        <v>-5.9748999999999999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май.14!K68+июн.14!H68-июн.14!G68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май.14!K69+июн.14!H69-июн.14!G69</f>
        <v>0</v>
      </c>
    </row>
    <row r="70" spans="1:11" x14ac:dyDescent="0.25">
      <c r="A70" s="5" t="s">
        <v>24</v>
      </c>
      <c r="B70" s="5">
        <v>69</v>
      </c>
      <c r="C70" s="25">
        <v>7839.12</v>
      </c>
      <c r="D70" s="25">
        <v>7920.64</v>
      </c>
      <c r="E70" s="25">
        <f t="shared" si="1"/>
        <v>81.520000000000437</v>
      </c>
      <c r="F70" s="5">
        <v>4.01</v>
      </c>
      <c r="G70" s="25">
        <f t="shared" ref="G70:G132" si="2">F70*E70</f>
        <v>326.89520000000175</v>
      </c>
      <c r="H70" s="11"/>
      <c r="I70" s="5"/>
      <c r="J70" s="21"/>
      <c r="K70" s="25">
        <f>май.14!K70+июн.14!H70-июн.14!G70</f>
        <v>124.79210000000012</v>
      </c>
    </row>
    <row r="71" spans="1:11" x14ac:dyDescent="0.25">
      <c r="A71" s="5" t="s">
        <v>25</v>
      </c>
      <c r="B71" s="5">
        <v>70</v>
      </c>
      <c r="C71" s="25">
        <v>1106.19</v>
      </c>
      <c r="D71" s="25">
        <v>1117.51</v>
      </c>
      <c r="E71" s="25">
        <f t="shared" ref="E71:E133" si="3">D71-C71</f>
        <v>11.319999999999936</v>
      </c>
      <c r="F71" s="5">
        <v>4.01</v>
      </c>
      <c r="G71" s="25">
        <f t="shared" si="2"/>
        <v>45.393199999999744</v>
      </c>
      <c r="H71" s="5"/>
      <c r="I71" s="5"/>
      <c r="J71" s="5"/>
      <c r="K71" s="25">
        <f>май.14!K71+июн.14!H71-июн.14!G71</f>
        <v>-4477.5258999999987</v>
      </c>
    </row>
    <row r="72" spans="1:11" x14ac:dyDescent="0.25">
      <c r="A72" s="5" t="s">
        <v>70</v>
      </c>
      <c r="B72" s="5">
        <v>71</v>
      </c>
      <c r="C72" s="25">
        <v>1996.81</v>
      </c>
      <c r="D72" s="25">
        <v>2073.27</v>
      </c>
      <c r="E72" s="25">
        <f t="shared" si="3"/>
        <v>76.460000000000036</v>
      </c>
      <c r="F72" s="5">
        <v>4.01</v>
      </c>
      <c r="G72" s="25">
        <f t="shared" si="2"/>
        <v>306.60460000000012</v>
      </c>
      <c r="H72" s="11">
        <v>1604</v>
      </c>
      <c r="I72" s="5">
        <v>947</v>
      </c>
      <c r="J72" s="21">
        <v>41806</v>
      </c>
      <c r="K72" s="25">
        <f>май.14!K72+июн.14!H72-июн.14!G72</f>
        <v>509.99180000000069</v>
      </c>
    </row>
    <row r="73" spans="1:11" x14ac:dyDescent="0.25">
      <c r="A73" s="5" t="s">
        <v>26</v>
      </c>
      <c r="B73" s="5">
        <v>73</v>
      </c>
      <c r="C73" s="25">
        <v>1.9</v>
      </c>
      <c r="D73" s="25">
        <v>1.9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май.14!K73+июн.14!H73-июн.14!G73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май.14!K74+июн.14!H74-июн.14!G74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май.14!K75+июн.14!H75-июн.14!G75</f>
        <v>0</v>
      </c>
    </row>
    <row r="76" spans="1:11" x14ac:dyDescent="0.25">
      <c r="A76" s="5" t="s">
        <v>5</v>
      </c>
      <c r="B76" s="5">
        <v>76</v>
      </c>
      <c r="C76" s="25">
        <v>405.41</v>
      </c>
      <c r="D76" s="25">
        <v>441.37</v>
      </c>
      <c r="E76" s="25">
        <f t="shared" si="3"/>
        <v>35.95999999999998</v>
      </c>
      <c r="F76" s="5">
        <v>4.01</v>
      </c>
      <c r="G76" s="25">
        <f t="shared" si="2"/>
        <v>144.19959999999992</v>
      </c>
      <c r="H76" s="5">
        <v>261</v>
      </c>
      <c r="I76" s="5">
        <v>18868</v>
      </c>
      <c r="J76" s="21">
        <v>41816</v>
      </c>
      <c r="K76" s="25">
        <f>май.14!K76+июн.14!H76-июн.14!G76</f>
        <v>-122.54660000000001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/>
      <c r="I77" s="5"/>
      <c r="J77" s="21"/>
      <c r="K77" s="25">
        <f>май.14!K77+июн.14!H77-июн.14!G77</f>
        <v>1000</v>
      </c>
    </row>
    <row r="78" spans="1:11" x14ac:dyDescent="0.25">
      <c r="A78" s="42" t="s">
        <v>93</v>
      </c>
      <c r="B78" s="5">
        <v>79</v>
      </c>
      <c r="C78" s="25">
        <v>607.32000000000005</v>
      </c>
      <c r="D78" s="25">
        <v>900.01</v>
      </c>
      <c r="E78" s="25">
        <f t="shared" si="3"/>
        <v>292.68999999999994</v>
      </c>
      <c r="F78" s="5">
        <v>4.01</v>
      </c>
      <c r="G78" s="25">
        <f t="shared" si="2"/>
        <v>1173.6868999999997</v>
      </c>
      <c r="H78" s="5"/>
      <c r="I78" s="5"/>
      <c r="J78" s="21"/>
      <c r="K78" s="25">
        <f>май.14!K78+июн.14!H78-июн.14!G78</f>
        <v>-3599.9775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май.14!K79+июн.14!H79-июн.14!G79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май.14!K80+июн.14!H80-июн.14!G80</f>
        <v>0</v>
      </c>
    </row>
    <row r="81" spans="1:11" x14ac:dyDescent="0.25">
      <c r="A81" s="5" t="s">
        <v>27</v>
      </c>
      <c r="B81" s="5">
        <v>82</v>
      </c>
      <c r="C81" s="25">
        <v>33.03</v>
      </c>
      <c r="D81" s="25">
        <v>37.65</v>
      </c>
      <c r="E81" s="25">
        <f t="shared" si="3"/>
        <v>4.6199999999999974</v>
      </c>
      <c r="F81" s="5">
        <v>4.01</v>
      </c>
      <c r="G81" s="25">
        <f t="shared" si="2"/>
        <v>18.526199999999989</v>
      </c>
      <c r="H81" s="5"/>
      <c r="I81" s="5"/>
      <c r="J81" s="21"/>
      <c r="K81" s="25">
        <f>май.14!K81+июн.14!H81-июн.14!G81</f>
        <v>58.826700000000002</v>
      </c>
    </row>
    <row r="82" spans="1:11" x14ac:dyDescent="0.25">
      <c r="A82" s="5" t="s">
        <v>28</v>
      </c>
      <c r="B82" s="5">
        <v>83</v>
      </c>
      <c r="C82" s="25">
        <v>104.26</v>
      </c>
      <c r="D82" s="25">
        <v>219.2</v>
      </c>
      <c r="E82" s="25">
        <f t="shared" si="3"/>
        <v>114.93999999999998</v>
      </c>
      <c r="F82" s="5">
        <v>4.01</v>
      </c>
      <c r="G82" s="25">
        <f t="shared" si="2"/>
        <v>460.90939999999989</v>
      </c>
      <c r="H82" s="5"/>
      <c r="I82" s="5"/>
      <c r="J82" s="5"/>
      <c r="K82" s="25">
        <f>май.14!K82+июн.14!H82-июн.14!G82</f>
        <v>-878.99199999999985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май.14!K83+июн.14!H83-июн.14!G83</f>
        <v>0</v>
      </c>
    </row>
    <row r="84" spans="1:11" x14ac:dyDescent="0.25">
      <c r="A84" s="42" t="s">
        <v>85</v>
      </c>
      <c r="B84" s="5">
        <v>85</v>
      </c>
      <c r="C84" s="25">
        <v>58.35</v>
      </c>
      <c r="D84" s="25">
        <v>65.72</v>
      </c>
      <c r="E84" s="25">
        <f t="shared" si="3"/>
        <v>7.3699999999999974</v>
      </c>
      <c r="F84" s="5">
        <v>4.01</v>
      </c>
      <c r="G84" s="25">
        <f t="shared" si="2"/>
        <v>29.553699999999989</v>
      </c>
      <c r="H84" s="5"/>
      <c r="I84" s="5"/>
      <c r="J84" s="21"/>
      <c r="K84" s="25">
        <f>май.14!K84+июн.14!H84-июн.14!G84</f>
        <v>-207.56979999999999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май.14!K85+июн.14!H85-июн.14!G85</f>
        <v>0</v>
      </c>
    </row>
    <row r="86" spans="1:11" x14ac:dyDescent="0.25">
      <c r="A86" s="5" t="s">
        <v>30</v>
      </c>
      <c r="B86" s="5">
        <v>87</v>
      </c>
      <c r="C86" s="25">
        <v>99.87</v>
      </c>
      <c r="D86" s="25">
        <v>217.31</v>
      </c>
      <c r="E86" s="25">
        <f t="shared" si="3"/>
        <v>117.44</v>
      </c>
      <c r="F86" s="5">
        <v>4.01</v>
      </c>
      <c r="G86" s="25">
        <f t="shared" si="2"/>
        <v>470.93439999999998</v>
      </c>
      <c r="H86" s="5"/>
      <c r="I86" s="5"/>
      <c r="J86" s="5"/>
      <c r="K86" s="25">
        <f>май.14!K86+июн.14!H86-июн.14!G86</f>
        <v>-865.75900000000001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май.14!K87+июн.14!H87-июн.14!G87</f>
        <v>0</v>
      </c>
    </row>
    <row r="88" spans="1:11" x14ac:dyDescent="0.25">
      <c r="A88" s="5" t="s">
        <v>32</v>
      </c>
      <c r="B88" s="5">
        <v>89</v>
      </c>
      <c r="C88" s="25">
        <v>681.52</v>
      </c>
      <c r="D88" s="25">
        <v>705.69</v>
      </c>
      <c r="E88" s="25">
        <f t="shared" si="3"/>
        <v>24.170000000000073</v>
      </c>
      <c r="F88" s="5">
        <v>4.01</v>
      </c>
      <c r="G88" s="25">
        <f t="shared" si="2"/>
        <v>96.921700000000286</v>
      </c>
      <c r="H88" s="5"/>
      <c r="I88" s="5"/>
      <c r="J88" s="21"/>
      <c r="K88" s="25">
        <f>май.14!K88+июн.14!H88-июн.14!G88</f>
        <v>-173.26869999999943</v>
      </c>
    </row>
    <row r="89" spans="1:11" x14ac:dyDescent="0.25">
      <c r="A89" s="5" t="s">
        <v>94</v>
      </c>
      <c r="B89" s="5">
        <v>90</v>
      </c>
      <c r="C89" s="25">
        <v>90.76</v>
      </c>
      <c r="D89" s="25">
        <v>183.62</v>
      </c>
      <c r="E89" s="25">
        <f t="shared" si="3"/>
        <v>92.86</v>
      </c>
      <c r="F89" s="5">
        <v>4.01</v>
      </c>
      <c r="G89" s="25">
        <f t="shared" si="2"/>
        <v>372.36859999999996</v>
      </c>
      <c r="H89" s="5"/>
      <c r="I89" s="5"/>
      <c r="J89" s="21"/>
      <c r="K89" s="25">
        <f>май.14!K89+июн.14!H89-июн.14!G89</f>
        <v>263.68379999999996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май.14!K90+июн.14!H90-июн.14!G90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май.14!K91+июн.14!H91-июн.14!G91</f>
        <v>0</v>
      </c>
    </row>
    <row r="92" spans="1:11" x14ac:dyDescent="0.25">
      <c r="A92" s="5" t="s">
        <v>95</v>
      </c>
      <c r="B92" s="5">
        <v>93</v>
      </c>
      <c r="C92" s="25">
        <v>46.42</v>
      </c>
      <c r="D92" s="25">
        <v>95.67</v>
      </c>
      <c r="E92" s="25">
        <f t="shared" si="3"/>
        <v>49.25</v>
      </c>
      <c r="F92" s="5">
        <v>4.01</v>
      </c>
      <c r="G92" s="25">
        <f t="shared" si="2"/>
        <v>197.49249999999998</v>
      </c>
      <c r="H92" s="5">
        <v>5000</v>
      </c>
      <c r="I92" s="5">
        <v>414709</v>
      </c>
      <c r="J92" s="21">
        <v>41813</v>
      </c>
      <c r="K92" s="25">
        <f>май.14!K92+июн.14!H92-июн.14!G92</f>
        <v>4616.3633</v>
      </c>
    </row>
    <row r="93" spans="1:11" x14ac:dyDescent="0.25">
      <c r="A93" s="5" t="s">
        <v>101</v>
      </c>
      <c r="B93" s="5">
        <v>94</v>
      </c>
      <c r="C93" s="25">
        <v>0.48</v>
      </c>
      <c r="D93" s="25">
        <v>18.68</v>
      </c>
      <c r="E93" s="25">
        <f t="shared" si="3"/>
        <v>18.2</v>
      </c>
      <c r="F93" s="5">
        <v>4.01</v>
      </c>
      <c r="G93" s="25">
        <f t="shared" si="2"/>
        <v>72.981999999999999</v>
      </c>
      <c r="H93" s="5"/>
      <c r="I93" s="5"/>
      <c r="J93" s="5"/>
      <c r="K93" s="25">
        <f>май.14!K93+июн.14!H93-июн.14!G93</f>
        <v>-72.981999999999999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май.14!K94+июн.14!H94-июн.14!G94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май.14!K95+июн.14!H95-июн.14!G95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май.14!K96+июн.14!H96-июн.14!G96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май.14!K97+июн.14!H97-июн.14!G97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май.14!K98+июн.14!H98-июн.14!G98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май.14!K99+июн.14!H99-июн.14!G99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май.14!K100+июн.14!H100-июн.14!G100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май.14!K101+июн.14!H101-июн.14!G101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май.14!K102+июн.14!H102-июн.14!G102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май.14!K103+июн.14!H103-июн.14!G103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май.14!K104+июн.14!H104-июн.14!G104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май.14!K105+июн.14!H105-июн.14!G105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май.14!K106+июн.14!H106-июн.14!G106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май.14!K107+июн.14!H107-июн.14!G107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май.14!K108+июн.14!H108-июн.14!G108</f>
        <v>0</v>
      </c>
    </row>
    <row r="109" spans="1:11" x14ac:dyDescent="0.25">
      <c r="A109" s="5" t="s">
        <v>103</v>
      </c>
      <c r="B109" s="5">
        <v>110</v>
      </c>
      <c r="C109" s="25">
        <v>5.8</v>
      </c>
      <c r="D109" s="25">
        <v>15.05</v>
      </c>
      <c r="E109" s="25">
        <f t="shared" si="3"/>
        <v>9.25</v>
      </c>
      <c r="F109" s="5">
        <v>4.01</v>
      </c>
      <c r="G109" s="25">
        <f t="shared" si="2"/>
        <v>37.092500000000001</v>
      </c>
      <c r="H109" s="5"/>
      <c r="I109" s="5"/>
      <c r="J109" s="5"/>
      <c r="K109" s="25">
        <f>май.14!K109+июн.14!H109-июн.14!G109</f>
        <v>-37.092500000000001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май.14!K110+июн.14!H110-июн.14!G110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май.14!K111+июн.14!H111-июн.14!G111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май.14!K112+июн.14!H112-июн.14!G112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май.14!K113+июн.14!H113-июн.14!G113</f>
        <v>0</v>
      </c>
    </row>
    <row r="114" spans="1:11" x14ac:dyDescent="0.25">
      <c r="A114" s="42" t="s">
        <v>86</v>
      </c>
      <c r="B114" s="5">
        <v>116</v>
      </c>
      <c r="C114" s="25">
        <v>12450.6</v>
      </c>
      <c r="D114" s="25">
        <v>13043.76</v>
      </c>
      <c r="E114" s="25">
        <f t="shared" si="3"/>
        <v>593.15999999999985</v>
      </c>
      <c r="F114" s="5">
        <v>4.01</v>
      </c>
      <c r="G114" s="25">
        <f t="shared" si="2"/>
        <v>2378.5715999999993</v>
      </c>
      <c r="H114" s="5">
        <v>2746.85</v>
      </c>
      <c r="I114" s="5">
        <v>16554</v>
      </c>
      <c r="J114" s="21">
        <v>41794</v>
      </c>
      <c r="K114" s="25">
        <f>май.14!K114+июн.14!H114-июн.14!G114</f>
        <v>-2609.1283999999969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май.14!K115+июн.14!H115-июн.14!G115</f>
        <v>0</v>
      </c>
    </row>
    <row r="116" spans="1:11" x14ac:dyDescent="0.25">
      <c r="A116" s="5" t="s">
        <v>104</v>
      </c>
      <c r="B116" s="5">
        <v>118</v>
      </c>
      <c r="C116" s="25">
        <v>0.57999999999999996</v>
      </c>
      <c r="D116" s="25">
        <v>0.57999999999999996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май.14!K116+июн.14!H116-июн.14!G116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май.14!K117+июн.14!H117-июн.14!G117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май.14!K118+июн.14!H118-июн.14!G118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май.14!K119+июн.14!H119-июн.14!G119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май.14!K120+июн.14!H120-июн.14!G120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май.14!K121+июн.14!H121-июн.14!G121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май.14!K122+июн.14!H122-июн.14!G122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май.14!K123+июн.14!H123-июн.14!G123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май.14!K124+июн.14!H124-июн.14!G124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май.14!K125+июн.14!H125-июн.14!G125</f>
        <v>0</v>
      </c>
    </row>
    <row r="126" spans="1:11" x14ac:dyDescent="0.25">
      <c r="A126" s="5" t="s">
        <v>99</v>
      </c>
      <c r="B126" s="5">
        <v>129</v>
      </c>
      <c r="C126" s="25">
        <v>0.55000000000000004</v>
      </c>
      <c r="D126" s="25">
        <v>0.55000000000000004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май.14!K126+июн.14!H126-июн.14!G126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май.14!K127+июн.14!H127-июн.14!G127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май.14!K128+июн.14!H128-июн.14!G128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май.14!K129+июн.14!H129-июн.14!G129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май.14!K130+июн.14!H130-июн.14!G130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май.14!K131+июн.14!H131-июн.14!G131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май.14!K132+июн.14!H132-июн.14!G132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май.14!K133+июн.14!H133-июн.14!G133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май.14!K134+июн.14!H134-июн.14!G134</f>
        <v>0</v>
      </c>
    </row>
    <row r="135" spans="1:11" x14ac:dyDescent="0.25">
      <c r="A135" s="42" t="s">
        <v>87</v>
      </c>
      <c r="B135" s="5">
        <v>138</v>
      </c>
      <c r="C135" s="25">
        <v>60.81</v>
      </c>
      <c r="D135" s="25">
        <v>94.35</v>
      </c>
      <c r="E135" s="25">
        <f t="shared" si="5"/>
        <v>33.539999999999992</v>
      </c>
      <c r="F135" s="5">
        <v>4.01</v>
      </c>
      <c r="G135" s="25">
        <f t="shared" si="4"/>
        <v>134.49539999999996</v>
      </c>
      <c r="H135" s="5">
        <v>600</v>
      </c>
      <c r="I135" s="5">
        <v>214</v>
      </c>
      <c r="J135" s="21">
        <v>41813</v>
      </c>
      <c r="K135" s="25">
        <f>май.14!K135+июн.14!H135-июн.14!G135</f>
        <v>224.82440000000003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май.14!K136+июн.14!H136-июн.14!G136</f>
        <v>0</v>
      </c>
    </row>
    <row r="137" spans="1:11" x14ac:dyDescent="0.25">
      <c r="A137" s="5" t="s">
        <v>88</v>
      </c>
      <c r="B137" s="5">
        <v>140</v>
      </c>
      <c r="C137" s="25">
        <v>13.09</v>
      </c>
      <c r="D137" s="25">
        <v>52.13</v>
      </c>
      <c r="E137" s="25">
        <f t="shared" si="5"/>
        <v>39.040000000000006</v>
      </c>
      <c r="F137" s="5">
        <v>4.01</v>
      </c>
      <c r="G137" s="25">
        <f t="shared" si="4"/>
        <v>156.55040000000002</v>
      </c>
      <c r="H137" s="5"/>
      <c r="I137" s="5"/>
      <c r="J137" s="5"/>
      <c r="K137" s="25">
        <f>май.14!K137+июн.14!H137-июн.14!G137</f>
        <v>-209.04130000000004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май.14!K138+июн.14!H138-июн.14!G138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май.14!K139+июн.14!H139-июн.14!G139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май.14!K140+июн.14!H140-июн.14!G140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май.14!K141+июн.14!H141-июн.14!G141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май.14!K142+июн.14!H142-июн.14!G142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май.14!K143+июн.14!H143-июн.14!G143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май.14!K144+июн.14!H144-июн.14!G144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май.14!K145+июн.14!H145-июн.14!G145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май.14!K146+июн.14!H146-июн.14!G146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май.14!K147+июн.14!H147-июн.14!G147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май.14!K148+июн.14!H148-июн.14!G148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май.14!K149+июн.14!H149-июн.14!G149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май.14!K150+июн.14!H150-июн.14!G150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май.14!K151+июн.14!H151-июн.14!G151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май.14!K152+июн.14!H152-июн.14!G152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май.14!K153+июн.14!H153-июн.14!G153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май.14!K154+июн.14!H154-июн.14!G154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май.14!K155+июн.14!H155-июн.14!G155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май.14!K156+июн.14!H156-июн.14!G156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май.14!K157+июн.14!H157-июн.14!G157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май.14!K158+июн.14!H158-июн.14!G158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май.14!K159+июн.14!H159-июн.14!G159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май.14!K160+июн.14!H160-июн.14!G160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май.14!K161+июн.14!H161-июн.14!G161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май.14!K162+июн.14!H162-июн.14!G162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май.14!K163+июн.14!H163-июн.14!G163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май.14!K164+июн.14!H164-июн.14!G164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май.14!K165+июн.14!H165-июн.14!G165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май.14!K166+июн.14!H166-июн.14!G166</f>
        <v>0</v>
      </c>
    </row>
    <row r="167" spans="1:11" x14ac:dyDescent="0.25">
      <c r="A167" s="5" t="s">
        <v>106</v>
      </c>
      <c r="B167" s="5">
        <v>170</v>
      </c>
      <c r="C167" s="25">
        <v>11.05</v>
      </c>
      <c r="D167" s="25">
        <v>132.4</v>
      </c>
      <c r="E167" s="25">
        <f t="shared" si="5"/>
        <v>121.35000000000001</v>
      </c>
      <c r="F167" s="5">
        <v>4.01</v>
      </c>
      <c r="G167" s="25">
        <f t="shared" si="4"/>
        <v>486.61349999999999</v>
      </c>
      <c r="H167" s="5"/>
      <c r="I167" s="5"/>
      <c r="J167" s="5"/>
      <c r="K167" s="25">
        <f>май.14!K167+июн.14!H167-июн.14!G167</f>
        <v>-527.23479999999995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май.14!K168+июн.14!H168-июн.14!G168</f>
        <v>0</v>
      </c>
    </row>
    <row r="169" spans="1:11" x14ac:dyDescent="0.25">
      <c r="A169" s="5" t="s">
        <v>38</v>
      </c>
      <c r="B169" s="5">
        <v>172</v>
      </c>
      <c r="C169" s="25">
        <v>111.07</v>
      </c>
      <c r="D169" s="25">
        <v>162.22999999999999</v>
      </c>
      <c r="E169" s="25">
        <f t="shared" si="5"/>
        <v>51.16</v>
      </c>
      <c r="F169" s="5">
        <v>4.01</v>
      </c>
      <c r="G169" s="25">
        <f t="shared" si="4"/>
        <v>205.15159999999997</v>
      </c>
      <c r="H169" s="5"/>
      <c r="I169" s="5"/>
      <c r="J169" s="21"/>
      <c r="K169" s="25">
        <f>май.14!K169+июн.14!H169-июн.14!G169</f>
        <v>2359.3624</v>
      </c>
    </row>
    <row r="170" spans="1:11" x14ac:dyDescent="0.25">
      <c r="A170" s="5" t="s">
        <v>39</v>
      </c>
      <c r="B170" s="5">
        <v>173</v>
      </c>
      <c r="C170" s="25">
        <v>3256.74</v>
      </c>
      <c r="D170" s="25">
        <v>3583.36</v>
      </c>
      <c r="E170" s="25">
        <f t="shared" si="5"/>
        <v>326.62000000000035</v>
      </c>
      <c r="F170" s="5">
        <v>4.01</v>
      </c>
      <c r="G170" s="25">
        <f t="shared" si="4"/>
        <v>1309.7462000000014</v>
      </c>
      <c r="H170" s="5">
        <v>6000</v>
      </c>
      <c r="I170" s="5">
        <v>555</v>
      </c>
      <c r="J170" s="21">
        <v>41817</v>
      </c>
      <c r="K170" s="25">
        <f>май.14!K170+июн.14!H170-июн.14!G170</f>
        <v>-369.27359999999862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май.14!K171+июн.14!H171-июн.14!G171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май.14!K172+июн.14!H172-июн.14!G172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май.14!K173+июн.14!H173-июн.14!G173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май.14!K174+июн.14!H174-июн.14!G174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май.14!K175+июн.14!H175-июн.14!G175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май.14!K176+июн.14!H176-июн.14!G176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май.14!K177+июн.14!H177-июн.14!G177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май.14!K178+июн.14!H178-июн.14!G178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май.14!K179+июн.14!H179-июн.14!G179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май.14!K180+июн.14!H180-июн.14!G180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май.14!K181+июн.14!H181-июн.14!G181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май.14!K182+июн.14!H182-июн.14!G182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май.14!K183+июн.14!H183-июн.14!G183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май.14!K184+июн.14!H184-июн.14!G184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май.14!K185+июн.14!H185-июн.14!G185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май.14!K186+июн.14!H186-июн.14!G186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май.14!K187+июн.14!H187-июн.14!G187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май.14!K188+июн.14!H188-июн.14!G188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май.14!K189+июн.14!H189-июн.14!G189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май.14!K190+июн.14!H190-июн.14!G190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май.14!K191+июн.14!H191-июн.14!G191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май.14!K192+июн.14!H192-июн.14!G192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май.14!K193+июн.14!H193-июн.14!G193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май.14!K194+июн.14!H194-июн.14!G194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май.14!K195+июн.14!H195-июн.14!G195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май.14!K196+июн.14!H196-июн.14!G196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май.14!K197+июн.14!H197-июн.14!G197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май.14!K198+июн.14!H198-июн.14!G198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май.14!K199+июн.14!H199-июн.14!G199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май.14!K200+июн.14!H200-июн.14!G200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май.14!K201+июн.14!H201-июн.14!G201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май.14!K202+июн.14!H202-июн.14!G202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май.14!K203+июн.14!H203-июн.14!G203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май.14!K204+июн.14!H204-июн.14!G204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май.14!K205+июн.14!H205-июн.14!G205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май.14!K206+июн.14!H206-июн.14!G206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май.14!K207+июн.14!H207-июн.14!G207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май.14!K208+июн.14!H208-июн.14!G208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май.14!K209+июн.14!H209-июн.14!G209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май.14!K210+июн.14!H210-июн.14!G210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май.14!K211+июн.14!H211-июн.14!G211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май.14!K212+июн.14!H212-июн.14!G212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май.14!K213+июн.14!H213-июн.14!G213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май.14!K214+июн.14!H214-июн.14!G214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май.14!K215+июн.14!H215-июн.14!G215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май.14!K216+июн.14!H216-июн.14!G216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май.14!K217+июн.14!H217-июн.14!G217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май.14!K218+июн.14!H218-июн.14!G218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май.14!K219+июн.14!H219-июн.14!G219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май.14!K220+июн.14!H220-июн.14!G220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май.14!K221+июн.14!H221-июн.14!G221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май.14!K222+июн.14!H222-июн.14!G222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май.14!K223+июн.14!H223-июн.14!G223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май.14!K224+июн.14!H224-июн.14!G224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май.14!K225+июн.14!H225-июн.14!G225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май.14!K226+июн.14!H226-июн.14!G226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май.14!K227+июн.14!H227-июн.14!G227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май.14!K228+июн.14!H228-июн.14!G228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май.14!K229+июн.14!H229-июн.14!G229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май.14!K230+июн.14!H230-июн.14!G230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май.14!K231+июн.14!H231-июн.14!G231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май.14!K232+июн.14!H232-июн.14!G232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май.14!K233+июн.14!H233-июн.14!G233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май.14!K234+июн.14!H234-июн.14!G234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май.14!K235+июн.14!H235-июн.14!G235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май.14!K236+июн.14!H236-июн.14!G236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май.14!K237+июн.14!H237-июн.14!G237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май.14!K238+июн.14!H238-июн.14!G238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май.14!K239+июн.14!H239-июн.14!G239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май.14!K240+июн.14!H240-июн.14!G240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май.14!K241+июн.14!H241-июн.14!G241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май.14!K242+июн.14!H242-июн.14!G242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май.14!K243+июн.14!H243-июн.14!G243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май.14!K244+июн.14!H244-июн.14!G244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май.14!K245+июн.14!H245-июн.14!G245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май.14!K246+июн.14!H246-июн.14!G246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май.14!K247+июн.14!H247-июн.14!G247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май.14!K248+июн.14!H248-июн.14!G248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май.14!K249+июн.14!H249-июн.14!G249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май.14!K250+июн.14!H250-июн.14!G250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май.14!K251+июн.14!H251-июн.14!G251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май.14!K252+июн.14!H252-июн.14!G252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май.14!K253+июн.14!H253-июн.14!G253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май.14!K254+июн.14!H254-июн.14!G254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май.14!K255+июн.14!H255-июн.14!G255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май.14!K256+июн.14!H256-июн.14!G256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май.14!K257+июн.14!H257-июн.14!G257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май.14!K258+июн.14!H258-июн.14!G258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май.14!K259+июн.14!H259-июн.14!G259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май.14!K260+июн.14!H260-июн.14!G260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май.14!K261+июн.14!H261-июн.14!G261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май.14!K262+июн.14!H262-июн.14!G262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май.14!K263+июн.14!H263-июн.14!G263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май.14!K264+июн.14!H264-июн.14!G264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май.14!K265+июн.14!H265-июн.14!G265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май.14!K266+июн.14!H266-июн.14!G266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май.14!K267+июн.14!H267-июн.14!G267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май.14!K268+июн.14!H268-июн.14!G268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май.14!K269+июн.14!H269-июн.14!G269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май.14!K270+июн.14!H270-июн.14!G270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май.14!K271+июн.14!H271-июн.14!G271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май.14!K272+июн.14!H272-июн.14!G272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май.14!K273+июн.14!H273-июн.14!G273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май.14!K274+июн.14!H274-июн.14!G274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май.14!K275+июн.14!H275-июн.14!G275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май.14!K276+июн.14!H276-июн.14!G276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май.14!K277+июн.14!H277-июн.14!G277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май.14!K278+июн.14!H278-июн.14!G278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май.14!K279+июн.14!H279-июн.14!G279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май.14!K280+июн.14!H280-июн.14!G280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май.14!K281+июн.14!H281-июн.14!G281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май.14!K282+июн.14!H282-июн.14!G282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май.14!K283+июн.14!H283-июн.14!G283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май.14!K284+июн.14!H284-июн.14!G284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май.14!K285+июн.14!H285-июн.14!G285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май.14!K286+июн.14!H286-июн.14!G286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май.14!K287+июн.14!H287-июн.14!G287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май.14!K288+июн.14!H288-июн.14!G288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май.14!K289+июн.14!H289-июн.14!G289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май.14!K290+июн.14!H290-июн.14!G290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май.14!K291+июн.14!H291-июн.14!G291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май.14!K292+июн.14!H292-июн.14!G292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май.14!K293+июн.14!H293-июн.14!G293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май.14!K294+июн.14!H294-июн.14!G294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май.14!K295+июн.14!H295-июн.14!G295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май.14!K296+июн.14!H296-июн.14!G296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май.14!K297+июн.14!H297-июн.14!G297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май.14!K298+июн.14!H298-июн.14!G298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май.14!K299+июн.14!H299-июн.14!G299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май.14!K300+июн.14!H300-июн.14!G300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май.14!K301+июн.14!H301-июн.14!G301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май.14!K302+июн.14!H302-июн.14!G302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май.14!K303+июн.14!H303-июн.14!G303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май.14!K304+июн.14!H304-июн.14!G304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май.14!K305+июн.14!H305-июн.14!G305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май.14!K306+июн.14!H306-июн.14!G306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май.14!K307+июн.14!H307-июн.14!G307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май.14!K308+июн.14!H308-июн.14!G308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май.14!K309+июн.14!H309-июн.14!G309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май.14!K310+июн.14!H310-июн.14!G310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май.14!K311+июн.14!H311-июн.14!G311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май.14!K312+июн.14!H312-июн.14!G312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май.14!K313+июн.14!H313-июн.14!G313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май.14!K314+июн.14!H314-июн.14!G314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май.14!K315+июн.14!H315-июн.14!G315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май.14!K316+июн.14!H316-июн.14!G316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май.14!K317+июн.14!H317-июн.14!G317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май.14!K318+июн.14!H318-июн.14!G318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май.14!K319+июн.14!H319-июн.14!G319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май.14!K320+июн.14!H320-июн.14!G320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май.14!K321+июн.14!H321-июн.14!G321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май.14!K322+июн.14!H322-июн.14!G322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май.14!K323+июн.14!H323-июн.14!G323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май.14!K324+июн.14!H324-июн.14!G324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май.14!K325+июн.14!H325-июн.14!G325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май.14!K326+июн.14!H326-июн.14!G326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май.14!K327+июн.14!H327-июн.14!G327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май.14!K328+июн.14!H328-июн.14!G328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май.14!K329+июн.14!H329-июн.14!G329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май.14!K330+июн.14!H330-июн.14!G330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май.14!K331+июн.14!H331-июн.14!G331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май.14!K332+июн.14!H332-июн.14!G332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май.14!K333+июн.14!H333-июн.14!G333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май.14!K334+июн.14!H334-июн.14!G334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май.14!K335+июн.14!H335-июн.14!G335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май.14!K336+июн.14!H336-июн.14!G336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май.14!K337+июн.14!H337-июн.14!G337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май.14!K338+июн.14!H338-июн.14!G338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май.14!K339+июн.14!H339-июн.14!G339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май.14!K340+июн.14!H340-июн.14!G340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май.14!K341+июн.14!H341-июн.14!G341</f>
        <v>0</v>
      </c>
    </row>
    <row r="342" spans="1:11" x14ac:dyDescent="0.25">
      <c r="G342" s="55">
        <f>SUM(G7:G341)</f>
        <v>10939.480500000001</v>
      </c>
      <c r="H342" s="8">
        <f>SUM(H7:H341)</f>
        <v>19116.919999999998</v>
      </c>
    </row>
  </sheetData>
  <mergeCells count="9">
    <mergeCell ref="A5:A6"/>
    <mergeCell ref="A1:K2"/>
    <mergeCell ref="A3:K3"/>
    <mergeCell ref="B5:B6"/>
    <mergeCell ref="C5:G5"/>
    <mergeCell ref="H5:H6"/>
    <mergeCell ref="I5:I6"/>
    <mergeCell ref="J5:J6"/>
    <mergeCell ref="K5:K6"/>
  </mergeCells>
  <conditionalFormatting sqref="K1:K1048576">
    <cfRule type="cellIs" dxfId="7" priority="1" operator="lessThan">
      <formula>-0.1</formula>
    </cfRule>
  </conditionalFormatting>
  <pageMargins left="0.25" right="0.25" top="0.75" bottom="0.75" header="0.3" footer="0.3"/>
  <pageSetup paperSize="9" scale="1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8327.5</v>
      </c>
      <c r="D7" s="25">
        <v>8690.2000000000007</v>
      </c>
      <c r="E7" s="25">
        <f>D7-C7</f>
        <v>362.70000000000073</v>
      </c>
      <c r="F7" s="25">
        <v>4.18</v>
      </c>
      <c r="G7" s="25">
        <f t="shared" ref="G7:G69" si="0">F7*E7</f>
        <v>1516.086000000003</v>
      </c>
      <c r="H7" s="11">
        <v>1454.43</v>
      </c>
      <c r="I7" s="5"/>
      <c r="J7" s="5"/>
      <c r="K7" s="25">
        <f>июн.14!K7+июл.14!H7-июл.14!G7</f>
        <v>-61.661000000000968</v>
      </c>
    </row>
    <row r="8" spans="1:12" x14ac:dyDescent="0.25">
      <c r="A8" s="41" t="s">
        <v>78</v>
      </c>
      <c r="B8" s="5">
        <v>1</v>
      </c>
      <c r="C8" s="25">
        <v>292.64999999999998</v>
      </c>
      <c r="D8" s="25">
        <v>340.72</v>
      </c>
      <c r="E8" s="25">
        <f t="shared" ref="E8:E70" si="1">D8-C8</f>
        <v>48.07000000000005</v>
      </c>
      <c r="F8" s="25">
        <v>4.18</v>
      </c>
      <c r="G8" s="25">
        <f t="shared" si="0"/>
        <v>200.93260000000021</v>
      </c>
      <c r="H8" s="11">
        <v>600</v>
      </c>
      <c r="I8" s="5">
        <v>34350</v>
      </c>
      <c r="J8" s="21">
        <v>41829</v>
      </c>
      <c r="K8" s="25">
        <f>июн.14!K8+июл.14!H8-июл.14!G8</f>
        <v>230.24889999999994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июн.14!K9+июл.14!H9-июл.14!G9</f>
        <v>0</v>
      </c>
    </row>
    <row r="10" spans="1:12" ht="18.75" x14ac:dyDescent="0.3">
      <c r="A10" s="41" t="s">
        <v>79</v>
      </c>
      <c r="B10" s="5">
        <v>4</v>
      </c>
      <c r="C10" s="25">
        <v>128.94999999999999</v>
      </c>
      <c r="D10" s="25">
        <v>170.66</v>
      </c>
      <c r="E10" s="25">
        <f t="shared" si="1"/>
        <v>41.710000000000008</v>
      </c>
      <c r="F10" s="25">
        <v>4.18</v>
      </c>
      <c r="G10" s="25">
        <f t="shared" si="0"/>
        <v>174.34780000000003</v>
      </c>
      <c r="H10" s="11"/>
      <c r="I10" s="5"/>
      <c r="J10" s="5"/>
      <c r="K10" s="25">
        <f>июн.14!K10+июл.14!H10-июл.14!G10</f>
        <v>-682.33459999999991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июн.14!K11+июл.14!H11-июл.14!G11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июн.14!K12+июл.14!H12-июл.14!G12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июн.14!K13+июл.14!H13-июл.14!G13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июн.14!K14+июл.14!H14-июл.14!G14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июн.14!K15+июл.14!H15-июл.14!G15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июн.14!K16+июл.14!H16-июл.14!G16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июн.14!K17+июл.14!H17-июл.14!G17</f>
        <v>0</v>
      </c>
    </row>
    <row r="18" spans="1:11" x14ac:dyDescent="0.25">
      <c r="A18" s="42" t="s">
        <v>80</v>
      </c>
      <c r="B18" s="5">
        <v>12</v>
      </c>
      <c r="C18" s="25">
        <v>694.36</v>
      </c>
      <c r="D18" s="25">
        <v>764.61</v>
      </c>
      <c r="E18" s="25">
        <f t="shared" si="1"/>
        <v>70.25</v>
      </c>
      <c r="F18" s="25">
        <v>4.18</v>
      </c>
      <c r="G18" s="25">
        <f t="shared" si="0"/>
        <v>293.64499999999998</v>
      </c>
      <c r="H18" s="11"/>
      <c r="I18" s="5"/>
      <c r="J18" s="21"/>
      <c r="K18" s="25">
        <f>июн.14!K18+июл.14!H18-июл.14!G18</f>
        <v>-1072.6577</v>
      </c>
    </row>
    <row r="19" spans="1:11" x14ac:dyDescent="0.25">
      <c r="A19" s="42" t="s">
        <v>81</v>
      </c>
      <c r="B19" s="5">
        <v>13</v>
      </c>
      <c r="C19" s="25">
        <v>6.15</v>
      </c>
      <c r="D19" s="25">
        <v>11.77</v>
      </c>
      <c r="E19" s="25">
        <f t="shared" si="1"/>
        <v>5.6199999999999992</v>
      </c>
      <c r="F19" s="25">
        <v>4.18</v>
      </c>
      <c r="G19" s="25">
        <f t="shared" si="0"/>
        <v>23.491599999999995</v>
      </c>
      <c r="H19" s="11"/>
      <c r="I19" s="5"/>
      <c r="J19" s="5"/>
      <c r="K19" s="25">
        <f>июн.14!K19+июл.14!H19-июл.14!G19</f>
        <v>-32.834899999999998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июн.14!K20+июл.14!H20-июл.14!G20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июн.14!K21+июл.14!H21-июл.14!G21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июн.14!K22+июл.14!H22-июл.14!G22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4.18</v>
      </c>
      <c r="G23" s="25">
        <f t="shared" si="0"/>
        <v>0</v>
      </c>
      <c r="H23" s="11"/>
      <c r="I23" s="5"/>
      <c r="J23" s="5"/>
      <c r="K23" s="25">
        <f>июн.14!K23+июл.14!H23-июл.14!G23</f>
        <v>0</v>
      </c>
    </row>
    <row r="24" spans="1:11" x14ac:dyDescent="0.25">
      <c r="A24" s="5" t="s">
        <v>121</v>
      </c>
      <c r="B24" s="5">
        <v>19</v>
      </c>
      <c r="C24" s="25">
        <v>0.47</v>
      </c>
      <c r="D24" s="25">
        <v>5.15</v>
      </c>
      <c r="E24" s="25">
        <f t="shared" si="1"/>
        <v>4.6800000000000006</v>
      </c>
      <c r="F24" s="25">
        <v>4.18</v>
      </c>
      <c r="G24" s="25">
        <f t="shared" si="0"/>
        <v>19.5624</v>
      </c>
      <c r="H24" s="11"/>
      <c r="I24" s="5"/>
      <c r="J24" s="21"/>
      <c r="K24" s="25">
        <f>июн.14!K24+июл.14!H24-июл.14!G24</f>
        <v>-19.5624</v>
      </c>
    </row>
    <row r="25" spans="1:11" x14ac:dyDescent="0.25">
      <c r="A25" s="42" t="s">
        <v>82</v>
      </c>
      <c r="B25" s="5">
        <v>20</v>
      </c>
      <c r="C25" s="25">
        <v>298.97000000000003</v>
      </c>
      <c r="D25" s="25">
        <v>333</v>
      </c>
      <c r="E25" s="25">
        <f t="shared" si="1"/>
        <v>34.029999999999973</v>
      </c>
      <c r="F25" s="25">
        <v>4.18</v>
      </c>
      <c r="G25" s="25">
        <f t="shared" si="0"/>
        <v>142.24539999999988</v>
      </c>
      <c r="H25" s="11"/>
      <c r="I25" s="5"/>
      <c r="J25" s="21"/>
      <c r="K25" s="25">
        <f>июн.14!K25+июл.14!H25-июл.14!G25</f>
        <v>-343.10509999999988</v>
      </c>
    </row>
    <row r="26" spans="1:11" x14ac:dyDescent="0.25">
      <c r="A26" s="5" t="s">
        <v>122</v>
      </c>
      <c r="B26" s="5">
        <v>21</v>
      </c>
      <c r="C26" s="25">
        <v>1.91</v>
      </c>
      <c r="D26" s="25">
        <v>23.57</v>
      </c>
      <c r="E26" s="25">
        <f t="shared" si="1"/>
        <v>21.66</v>
      </c>
      <c r="F26" s="25">
        <v>4.18</v>
      </c>
      <c r="G26" s="25">
        <f t="shared" si="0"/>
        <v>90.538799999999995</v>
      </c>
      <c r="H26" s="11"/>
      <c r="I26" s="5"/>
      <c r="J26" s="21"/>
      <c r="K26" s="25">
        <f>июн.14!K26+июл.14!H26-июл.14!G26</f>
        <v>-90.538799999999995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июн.14!K27+июл.14!H27-июл.14!G27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июн.14!K28+июл.14!H28-июл.14!G28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июн.14!K29+июл.14!H29-июл.14!G29</f>
        <v>0</v>
      </c>
    </row>
    <row r="30" spans="1:11" x14ac:dyDescent="0.25">
      <c r="A30" s="42" t="s">
        <v>83</v>
      </c>
      <c r="B30" s="5">
        <v>25</v>
      </c>
      <c r="C30" s="25">
        <v>1425.37</v>
      </c>
      <c r="D30" s="25">
        <v>1497.28</v>
      </c>
      <c r="E30" s="25">
        <f t="shared" si="1"/>
        <v>71.910000000000082</v>
      </c>
      <c r="F30" s="25">
        <v>4.18</v>
      </c>
      <c r="G30" s="25">
        <f t="shared" si="0"/>
        <v>300.58380000000034</v>
      </c>
      <c r="H30" s="5"/>
      <c r="I30" s="5"/>
      <c r="J30" s="21"/>
      <c r="K30" s="25">
        <f>июн.14!K30+июл.14!H30-июл.14!G30</f>
        <v>-302.24269999999916</v>
      </c>
    </row>
    <row r="31" spans="1:11" x14ac:dyDescent="0.25">
      <c r="A31" s="5" t="s">
        <v>98</v>
      </c>
      <c r="B31" s="5">
        <v>26</v>
      </c>
      <c r="C31" s="25">
        <v>98.1</v>
      </c>
      <c r="D31" s="25">
        <v>297.60000000000002</v>
      </c>
      <c r="E31" s="25">
        <f t="shared" si="1"/>
        <v>199.50000000000003</v>
      </c>
      <c r="F31" s="25">
        <v>4.18</v>
      </c>
      <c r="G31" s="25">
        <f t="shared" si="0"/>
        <v>833.91000000000008</v>
      </c>
      <c r="H31" s="5"/>
      <c r="I31" s="5"/>
      <c r="J31" s="21"/>
      <c r="K31" s="25">
        <f>июн.14!K31+июл.14!H31-июл.14!G31</f>
        <v>-323.60180000000008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июн.14!K32+июл.14!H32-июл.14!G32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июн.14!K33+июл.14!H33-июл.14!G33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июн.14!K34+июл.14!H34-июл.14!G34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июн.14!K35+июл.14!H35-июл.14!G35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июн.14!K36+июл.14!H36-июл.14!G36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июн.14!K37+июл.14!H37-июл.14!G37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июн.14!K38+июл.14!H38-июл.14!G38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25">
        <v>4.18</v>
      </c>
      <c r="G39" s="25">
        <f t="shared" si="0"/>
        <v>0</v>
      </c>
      <c r="H39" s="5"/>
      <c r="I39" s="5"/>
      <c r="J39" s="5"/>
      <c r="K39" s="25">
        <f>июн.14!K39+июл.14!H39-июл.14!G39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июн.14!K40+июл.14!H40-июл.14!G40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июн.14!K41+июл.14!H41-июл.14!G41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июн.14!K42+июл.14!H42-июл.14!G42</f>
        <v>0</v>
      </c>
    </row>
    <row r="43" spans="1:11" x14ac:dyDescent="0.25">
      <c r="A43" s="5" t="s">
        <v>19</v>
      </c>
      <c r="B43" s="5">
        <v>40</v>
      </c>
      <c r="C43" s="25">
        <v>42.36</v>
      </c>
      <c r="D43" s="25">
        <v>61.01</v>
      </c>
      <c r="E43" s="25">
        <f t="shared" si="1"/>
        <v>18.649999999999999</v>
      </c>
      <c r="F43" s="25">
        <v>4.18</v>
      </c>
      <c r="G43" s="25">
        <f t="shared" si="0"/>
        <v>77.956999999999994</v>
      </c>
      <c r="H43" s="5"/>
      <c r="I43" s="5"/>
      <c r="J43" s="21"/>
      <c r="K43" s="25">
        <f>июн.14!K43+июл.14!H43-июл.14!G43</f>
        <v>-7.2205999999999761</v>
      </c>
    </row>
    <row r="44" spans="1:11" x14ac:dyDescent="0.25">
      <c r="A44" s="5" t="s">
        <v>20</v>
      </c>
      <c r="B44" s="5">
        <v>41</v>
      </c>
      <c r="C44" s="25">
        <v>0.97</v>
      </c>
      <c r="D44" s="25">
        <v>2.08</v>
      </c>
      <c r="E44" s="25">
        <f t="shared" si="1"/>
        <v>1.1100000000000001</v>
      </c>
      <c r="F44" s="25">
        <v>4.18</v>
      </c>
      <c r="G44" s="25">
        <f t="shared" si="0"/>
        <v>4.6398000000000001</v>
      </c>
      <c r="H44" s="5"/>
      <c r="I44" s="5"/>
      <c r="J44" s="5"/>
      <c r="K44" s="25">
        <f>июн.14!K44+июл.14!H44-июл.14!G44</f>
        <v>-4.6398000000000001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июн.14!K45+июл.14!H45-июл.14!G45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июн.14!K46+июл.14!H46-июл.14!G46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июн.14!K47+июл.14!H47-июл.14!G47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июн.14!K48+июл.14!H48-июл.14!G48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июн.14!K49+июл.14!H49-июл.14!G49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июн.14!K50+июл.14!H50-июл.14!G50</f>
        <v>0</v>
      </c>
    </row>
    <row r="51" spans="1:11" x14ac:dyDescent="0.25">
      <c r="A51" s="87" t="s">
        <v>130</v>
      </c>
      <c r="B51" s="5">
        <v>48</v>
      </c>
      <c r="C51" s="25">
        <v>5.7</v>
      </c>
      <c r="D51" s="25">
        <v>5.7</v>
      </c>
      <c r="E51" s="25">
        <f t="shared" si="1"/>
        <v>0</v>
      </c>
      <c r="F51" s="25">
        <v>4.18</v>
      </c>
      <c r="G51" s="25">
        <f t="shared" si="0"/>
        <v>0</v>
      </c>
      <c r="H51" s="5"/>
      <c r="I51" s="5"/>
      <c r="J51" s="5"/>
      <c r="K51" s="25">
        <f>июн.14!K51+июл.14!H51-июл.14!G51</f>
        <v>0</v>
      </c>
    </row>
    <row r="52" spans="1:11" x14ac:dyDescent="0.25">
      <c r="A52" s="5" t="s">
        <v>21</v>
      </c>
      <c r="B52" s="5">
        <v>49</v>
      </c>
      <c r="C52" s="25">
        <v>5.8</v>
      </c>
      <c r="D52" s="25">
        <v>22.22</v>
      </c>
      <c r="E52" s="25">
        <f t="shared" si="1"/>
        <v>16.419999999999998</v>
      </c>
      <c r="F52" s="25">
        <v>4.18</v>
      </c>
      <c r="G52" s="25">
        <f t="shared" si="0"/>
        <v>68.635599999999982</v>
      </c>
      <c r="H52" s="5"/>
      <c r="I52" s="5"/>
      <c r="J52" s="5"/>
      <c r="K52" s="25">
        <f>июн.14!K52+июл.14!H52-июл.14!G52</f>
        <v>-68.635599999999982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июн.14!K53+июл.14!H53-июл.14!G53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июн.14!K54+июл.14!H54-июл.14!G54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июн.14!K55+июл.14!H55-июл.14!G55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июн.14!K56+июл.14!H56-июл.14!G56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июн.14!K57+июл.14!H57-июл.14!G57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июн.14!K58+июл.14!H58-июл.14!G58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июн.14!K59+июл.14!H59-июл.14!G59</f>
        <v>0</v>
      </c>
    </row>
    <row r="60" spans="1:11" x14ac:dyDescent="0.25">
      <c r="A60" s="5" t="s">
        <v>84</v>
      </c>
      <c r="B60" s="5">
        <v>57</v>
      </c>
      <c r="C60" s="25">
        <v>23.35</v>
      </c>
      <c r="D60" s="25">
        <v>94</v>
      </c>
      <c r="E60" s="25">
        <f t="shared" si="1"/>
        <v>70.650000000000006</v>
      </c>
      <c r="F60" s="25">
        <v>4.18</v>
      </c>
      <c r="G60" s="25">
        <f t="shared" si="0"/>
        <v>295.31700000000001</v>
      </c>
      <c r="H60" s="5"/>
      <c r="I60" s="5"/>
      <c r="J60" s="5"/>
      <c r="K60" s="25">
        <f>июн.14!K60+июл.14!H60-июл.14!G60</f>
        <v>-386.06330000000003</v>
      </c>
    </row>
    <row r="61" spans="1:11" x14ac:dyDescent="0.25">
      <c r="A61" s="5" t="s">
        <v>69</v>
      </c>
      <c r="B61" s="5">
        <v>58</v>
      </c>
      <c r="C61" s="25">
        <v>12.58</v>
      </c>
      <c r="D61" s="25">
        <v>24.6</v>
      </c>
      <c r="E61" s="25">
        <f t="shared" si="1"/>
        <v>12.020000000000001</v>
      </c>
      <c r="F61" s="25">
        <v>4.18</v>
      </c>
      <c r="G61" s="25">
        <f t="shared" si="0"/>
        <v>50.243600000000001</v>
      </c>
      <c r="H61" s="5"/>
      <c r="I61" s="5"/>
      <c r="J61" s="5"/>
      <c r="K61" s="25">
        <f>июн.14!K61+июл.14!H61-июл.14!G61</f>
        <v>-100.68939999999999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июн.14!K62+июл.14!H62-июл.14!G62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25">
        <v>4.18</v>
      </c>
      <c r="G63" s="25">
        <f t="shared" si="0"/>
        <v>0</v>
      </c>
      <c r="H63" s="5"/>
      <c r="I63" s="5"/>
      <c r="J63" s="5"/>
      <c r="K63" s="25">
        <f>июн.14!K63+июл.14!H63-июл.14!G63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июн.14!K64+июл.14!H64-июл.14!G64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июн.14!K65+июл.14!H65-июл.14!G65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июн.14!K66+июл.14!H66-июл.14!G66</f>
        <v>0</v>
      </c>
    </row>
    <row r="67" spans="1:11" x14ac:dyDescent="0.25">
      <c r="A67" s="5" t="s">
        <v>105</v>
      </c>
      <c r="B67" s="5">
        <v>65</v>
      </c>
      <c r="C67" s="25">
        <v>2.02</v>
      </c>
      <c r="D67" s="25">
        <v>9.86</v>
      </c>
      <c r="E67" s="25">
        <f t="shared" si="1"/>
        <v>7.84</v>
      </c>
      <c r="F67" s="25">
        <v>4.18</v>
      </c>
      <c r="G67" s="25">
        <f t="shared" si="0"/>
        <v>32.7712</v>
      </c>
      <c r="H67" s="5"/>
      <c r="I67" s="5"/>
      <c r="J67" s="5"/>
      <c r="K67" s="25">
        <f>июн.14!K67+июл.14!H67-июл.14!G67</f>
        <v>-38.746099999999998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июн.14!K68+июл.14!H68-июл.14!G68</f>
        <v>0</v>
      </c>
    </row>
    <row r="69" spans="1:11" x14ac:dyDescent="0.25">
      <c r="A69" s="5" t="s">
        <v>23</v>
      </c>
      <c r="B69" s="5">
        <v>68</v>
      </c>
      <c r="C69" s="25">
        <v>5.97</v>
      </c>
      <c r="D69" s="25">
        <v>23.05</v>
      </c>
      <c r="E69" s="25">
        <f t="shared" si="1"/>
        <v>17.080000000000002</v>
      </c>
      <c r="F69" s="25">
        <v>4.18</v>
      </c>
      <c r="G69" s="25">
        <f t="shared" si="0"/>
        <v>71.394400000000005</v>
      </c>
      <c r="H69" s="5"/>
      <c r="I69" s="5"/>
      <c r="J69" s="5"/>
      <c r="K69" s="25">
        <f>июн.14!K69+июл.14!H69-июл.14!G69</f>
        <v>-71.394400000000005</v>
      </c>
    </row>
    <row r="70" spans="1:11" x14ac:dyDescent="0.25">
      <c r="A70" s="5" t="s">
        <v>24</v>
      </c>
      <c r="B70" s="5">
        <v>69</v>
      </c>
      <c r="C70" s="25">
        <v>7920.64</v>
      </c>
      <c r="D70" s="25">
        <v>8229.15</v>
      </c>
      <c r="E70" s="25">
        <f t="shared" si="1"/>
        <v>308.50999999999931</v>
      </c>
      <c r="F70" s="25">
        <v>4.18</v>
      </c>
      <c r="G70" s="25">
        <f t="shared" ref="G70:G132" si="2">F70*E70</f>
        <v>1289.571799999997</v>
      </c>
      <c r="H70" s="11">
        <v>1379.44</v>
      </c>
      <c r="I70" s="5">
        <v>855</v>
      </c>
      <c r="J70" s="21">
        <v>41842</v>
      </c>
      <c r="K70" s="25">
        <f>июн.14!K70+июл.14!H70-июл.14!G70</f>
        <v>214.66030000000319</v>
      </c>
    </row>
    <row r="71" spans="1:11" x14ac:dyDescent="0.25">
      <c r="A71" s="5" t="s">
        <v>25</v>
      </c>
      <c r="B71" s="5">
        <v>70</v>
      </c>
      <c r="C71" s="25">
        <v>1117.51</v>
      </c>
      <c r="D71" s="25">
        <v>1125</v>
      </c>
      <c r="E71" s="25">
        <f t="shared" ref="E71:E133" si="3">D71-C71</f>
        <v>7.4900000000000091</v>
      </c>
      <c r="F71" s="25">
        <v>4.18</v>
      </c>
      <c r="G71" s="25">
        <f t="shared" si="2"/>
        <v>31.308200000000035</v>
      </c>
      <c r="H71" s="5"/>
      <c r="I71" s="5"/>
      <c r="J71" s="5"/>
      <c r="K71" s="25">
        <f>июн.14!K71+июл.14!H71-июл.14!G71</f>
        <v>-4508.8340999999991</v>
      </c>
    </row>
    <row r="72" spans="1:11" x14ac:dyDescent="0.25">
      <c r="A72" s="5" t="s">
        <v>70</v>
      </c>
      <c r="B72" s="5">
        <v>71</v>
      </c>
      <c r="C72" s="25">
        <v>2073.27</v>
      </c>
      <c r="D72" s="25">
        <v>2148.9299999999998</v>
      </c>
      <c r="E72" s="25">
        <f t="shared" si="3"/>
        <v>75.659999999999854</v>
      </c>
      <c r="F72" s="25">
        <v>4.18</v>
      </c>
      <c r="G72" s="25">
        <f t="shared" si="2"/>
        <v>316.25879999999938</v>
      </c>
      <c r="H72" s="11"/>
      <c r="I72" s="5"/>
      <c r="J72" s="21"/>
      <c r="K72" s="25">
        <f>июн.14!K72+июл.14!H72-июл.14!G72</f>
        <v>193.73300000000131</v>
      </c>
    </row>
    <row r="73" spans="1:11" x14ac:dyDescent="0.25">
      <c r="A73" s="5" t="s">
        <v>26</v>
      </c>
      <c r="B73" s="5">
        <v>73</v>
      </c>
      <c r="C73" s="25">
        <v>1.9</v>
      </c>
      <c r="D73" s="25">
        <v>1.9</v>
      </c>
      <c r="E73" s="25">
        <f t="shared" si="3"/>
        <v>0</v>
      </c>
      <c r="F73" s="25">
        <v>4.18</v>
      </c>
      <c r="G73" s="25">
        <f t="shared" si="2"/>
        <v>0</v>
      </c>
      <c r="H73" s="5"/>
      <c r="I73" s="5"/>
      <c r="J73" s="5"/>
      <c r="K73" s="25">
        <f>июн.14!K73+июл.14!H73-июл.14!G73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июн.14!K74+июл.14!H74-июл.14!G74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июн.14!K75+июл.14!H75-июл.14!G75</f>
        <v>0</v>
      </c>
    </row>
    <row r="76" spans="1:11" x14ac:dyDescent="0.25">
      <c r="A76" s="5" t="s">
        <v>5</v>
      </c>
      <c r="B76" s="5">
        <v>76</v>
      </c>
      <c r="C76" s="25">
        <v>441.37</v>
      </c>
      <c r="D76" s="25">
        <v>472.31</v>
      </c>
      <c r="E76" s="25">
        <f t="shared" si="3"/>
        <v>30.939999999999998</v>
      </c>
      <c r="F76" s="25">
        <v>4.18</v>
      </c>
      <c r="G76" s="25">
        <f t="shared" si="2"/>
        <v>129.32919999999999</v>
      </c>
      <c r="H76" s="5"/>
      <c r="I76" s="5"/>
      <c r="J76" s="21"/>
      <c r="K76" s="25">
        <f>июн.14!K76+июл.14!H76-июл.14!G76</f>
        <v>-251.8758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июн.14!K77+июл.14!H77-июл.14!G77</f>
        <v>1000</v>
      </c>
    </row>
    <row r="78" spans="1:11" x14ac:dyDescent="0.25">
      <c r="A78" s="42" t="s">
        <v>93</v>
      </c>
      <c r="B78" s="5">
        <v>79</v>
      </c>
      <c r="C78" s="25">
        <v>900.01</v>
      </c>
      <c r="D78" s="25">
        <v>1182.23</v>
      </c>
      <c r="E78" s="25">
        <f t="shared" si="3"/>
        <v>282.22000000000003</v>
      </c>
      <c r="F78" s="25">
        <v>4.18</v>
      </c>
      <c r="G78" s="25">
        <f t="shared" si="2"/>
        <v>1179.6795999999999</v>
      </c>
      <c r="H78" s="5"/>
      <c r="I78" s="5"/>
      <c r="J78" s="21"/>
      <c r="K78" s="25">
        <f>июн.14!K78+июл.14!H78-июл.14!G78</f>
        <v>-4779.6571000000004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июн.14!K79+июл.14!H79-июл.14!G79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июн.14!K80+июл.14!H80-июл.14!G80</f>
        <v>0</v>
      </c>
    </row>
    <row r="81" spans="1:11" x14ac:dyDescent="0.25">
      <c r="A81" s="5" t="s">
        <v>27</v>
      </c>
      <c r="B81" s="5">
        <v>82</v>
      </c>
      <c r="C81" s="25">
        <v>37.65</v>
      </c>
      <c r="D81" s="25">
        <v>39.979999999999997</v>
      </c>
      <c r="E81" s="25">
        <f t="shared" si="3"/>
        <v>2.3299999999999983</v>
      </c>
      <c r="F81" s="25">
        <v>4.18</v>
      </c>
      <c r="G81" s="25">
        <f t="shared" si="2"/>
        <v>9.7393999999999927</v>
      </c>
      <c r="H81" s="5"/>
      <c r="I81" s="5"/>
      <c r="J81" s="21"/>
      <c r="K81" s="25">
        <f>июн.14!K81+июл.14!H81-июл.14!G81</f>
        <v>49.087300000000013</v>
      </c>
    </row>
    <row r="82" spans="1:11" x14ac:dyDescent="0.25">
      <c r="A82" s="5" t="s">
        <v>28</v>
      </c>
      <c r="B82" s="5">
        <v>83</v>
      </c>
      <c r="C82" s="25">
        <v>219.2</v>
      </c>
      <c r="D82" s="25">
        <v>390.54</v>
      </c>
      <c r="E82" s="25">
        <f t="shared" si="3"/>
        <v>171.34000000000003</v>
      </c>
      <c r="F82" s="25">
        <v>4.18</v>
      </c>
      <c r="G82" s="25">
        <f t="shared" si="2"/>
        <v>716.20120000000009</v>
      </c>
      <c r="H82" s="5"/>
      <c r="I82" s="5"/>
      <c r="J82" s="5"/>
      <c r="K82" s="25">
        <f>июн.14!K82+июл.14!H82-июл.14!G82</f>
        <v>-1595.1931999999999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25">
        <v>4.18</v>
      </c>
      <c r="G83" s="25">
        <f t="shared" si="2"/>
        <v>0</v>
      </c>
      <c r="H83" s="5"/>
      <c r="I83" s="5"/>
      <c r="J83" s="5"/>
      <c r="K83" s="25">
        <f>июн.14!K83+июл.14!H83-июл.14!G83</f>
        <v>0</v>
      </c>
    </row>
    <row r="84" spans="1:11" x14ac:dyDescent="0.25">
      <c r="A84" s="42" t="s">
        <v>85</v>
      </c>
      <c r="B84" s="5">
        <v>85</v>
      </c>
      <c r="C84" s="25">
        <v>65.72</v>
      </c>
      <c r="D84" s="25">
        <v>98.51</v>
      </c>
      <c r="E84" s="25">
        <f t="shared" si="3"/>
        <v>32.790000000000006</v>
      </c>
      <c r="F84" s="25">
        <v>4.18</v>
      </c>
      <c r="G84" s="25">
        <f t="shared" si="2"/>
        <v>137.06220000000002</v>
      </c>
      <c r="H84" s="5"/>
      <c r="I84" s="5"/>
      <c r="J84" s="21"/>
      <c r="K84" s="25">
        <f>июн.14!K84+июл.14!H84-июл.14!G84</f>
        <v>-344.63200000000001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июн.14!K85+июл.14!H85-июл.14!G85</f>
        <v>0</v>
      </c>
    </row>
    <row r="86" spans="1:11" x14ac:dyDescent="0.25">
      <c r="A86" s="5" t="s">
        <v>30</v>
      </c>
      <c r="B86" s="5">
        <v>87</v>
      </c>
      <c r="C86" s="25">
        <v>217.31</v>
      </c>
      <c r="D86" s="25">
        <v>356.22</v>
      </c>
      <c r="E86" s="25">
        <f t="shared" si="3"/>
        <v>138.91000000000003</v>
      </c>
      <c r="F86" s="25">
        <v>4.18</v>
      </c>
      <c r="G86" s="25">
        <f t="shared" si="2"/>
        <v>580.64380000000006</v>
      </c>
      <c r="H86" s="5"/>
      <c r="I86" s="5"/>
      <c r="J86" s="5"/>
      <c r="K86" s="25">
        <f>июн.14!K86+июл.14!H86-июл.14!G86</f>
        <v>-1446.4028000000001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июн.14!K87+июл.14!H87-июл.14!G87</f>
        <v>0</v>
      </c>
    </row>
    <row r="88" spans="1:11" x14ac:dyDescent="0.25">
      <c r="A88" s="5" t="s">
        <v>32</v>
      </c>
      <c r="B88" s="5">
        <v>89</v>
      </c>
      <c r="C88" s="25">
        <v>705.69</v>
      </c>
      <c r="D88" s="25">
        <v>776.32</v>
      </c>
      <c r="E88" s="25">
        <f t="shared" si="3"/>
        <v>70.63</v>
      </c>
      <c r="F88" s="25">
        <v>4.18</v>
      </c>
      <c r="G88" s="25">
        <f t="shared" si="2"/>
        <v>295.23339999999996</v>
      </c>
      <c r="H88" s="5"/>
      <c r="I88" s="5"/>
      <c r="J88" s="21"/>
      <c r="K88" s="25">
        <f>июн.14!K88+июл.14!H88-июл.14!G88</f>
        <v>-468.50209999999936</v>
      </c>
    </row>
    <row r="89" spans="1:11" x14ac:dyDescent="0.25">
      <c r="A89" s="5" t="s">
        <v>94</v>
      </c>
      <c r="B89" s="5">
        <v>90</v>
      </c>
      <c r="C89" s="25">
        <v>183.62</v>
      </c>
      <c r="D89" s="25">
        <v>267.45</v>
      </c>
      <c r="E89" s="25">
        <f t="shared" si="3"/>
        <v>83.829999999999984</v>
      </c>
      <c r="F89" s="25">
        <v>4.18</v>
      </c>
      <c r="G89" s="25">
        <f t="shared" si="2"/>
        <v>350.40939999999989</v>
      </c>
      <c r="H89" s="5">
        <v>490.9</v>
      </c>
      <c r="I89" s="5">
        <v>183</v>
      </c>
      <c r="J89" s="21">
        <v>41827</v>
      </c>
      <c r="K89" s="25">
        <f>июн.14!K89+июл.14!H89-июл.14!G89</f>
        <v>404.17439999999999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июн.14!K90+июл.14!H90-июл.14!G90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июн.14!K91+июл.14!H91-июл.14!G91</f>
        <v>0</v>
      </c>
    </row>
    <row r="92" spans="1:11" x14ac:dyDescent="0.25">
      <c r="A92" s="5" t="s">
        <v>95</v>
      </c>
      <c r="B92" s="5">
        <v>93</v>
      </c>
      <c r="C92" s="25">
        <v>95.67</v>
      </c>
      <c r="D92" s="25">
        <v>159.25</v>
      </c>
      <c r="E92" s="25">
        <f t="shared" si="3"/>
        <v>63.58</v>
      </c>
      <c r="F92" s="25">
        <v>4.18</v>
      </c>
      <c r="G92" s="25">
        <f t="shared" si="2"/>
        <v>265.76439999999997</v>
      </c>
      <c r="H92" s="5"/>
      <c r="I92" s="5"/>
      <c r="J92" s="21"/>
      <c r="K92" s="25">
        <f>июн.14!K92+июл.14!H92-июл.14!G92</f>
        <v>4350.5989</v>
      </c>
    </row>
    <row r="93" spans="1:11" x14ac:dyDescent="0.25">
      <c r="A93" s="5" t="s">
        <v>101</v>
      </c>
      <c r="B93" s="5">
        <v>94</v>
      </c>
      <c r="C93" s="25">
        <v>18.68</v>
      </c>
      <c r="D93" s="25">
        <v>68.53</v>
      </c>
      <c r="E93" s="25">
        <f t="shared" si="3"/>
        <v>49.85</v>
      </c>
      <c r="F93" s="25">
        <v>4.18</v>
      </c>
      <c r="G93" s="25">
        <f t="shared" si="2"/>
        <v>208.37299999999999</v>
      </c>
      <c r="H93" s="5"/>
      <c r="I93" s="5"/>
      <c r="J93" s="5"/>
      <c r="K93" s="25">
        <f>июн.14!K93+июл.14!H93-июл.14!G93</f>
        <v>-281.35500000000002</v>
      </c>
    </row>
    <row r="94" spans="1:11" x14ac:dyDescent="0.25">
      <c r="A94" s="5" t="s">
        <v>123</v>
      </c>
      <c r="B94" s="5">
        <v>95</v>
      </c>
      <c r="C94" s="25">
        <v>5.8</v>
      </c>
      <c r="D94" s="25">
        <v>5.8</v>
      </c>
      <c r="E94" s="25">
        <f t="shared" si="3"/>
        <v>0</v>
      </c>
      <c r="F94" s="25">
        <v>4.18</v>
      </c>
      <c r="G94" s="25">
        <f t="shared" si="2"/>
        <v>0</v>
      </c>
      <c r="H94" s="5"/>
      <c r="I94" s="5"/>
      <c r="J94" s="5"/>
      <c r="K94" s="25">
        <f>июн.14!K94+июл.14!H94-июл.14!G94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июн.14!K95+июл.14!H95-июл.14!G95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июн.14!K96+июл.14!H96-июл.14!G96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июн.14!K97+июл.14!H97-июл.14!G97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июн.14!K98+июл.14!H98-июл.14!G98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июн.14!K99+июл.14!H99-июл.14!G99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25">
        <v>4.18</v>
      </c>
      <c r="G100" s="25">
        <f t="shared" si="2"/>
        <v>0</v>
      </c>
      <c r="H100" s="5"/>
      <c r="I100" s="5"/>
      <c r="J100" s="5"/>
      <c r="K100" s="25">
        <f>июн.14!K100+июл.14!H100-июл.14!G100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июн.14!K101+июл.14!H101-июл.14!G101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июн.14!K102+июл.14!H102-июл.14!G102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июн.14!K103+июл.14!H103-июл.14!G103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июн.14!K104+июл.14!H104-июл.14!G104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июн.14!K105+июл.14!H105-июл.14!G105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июн.14!K106+июл.14!H106-июл.14!G106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июн.14!K107+июл.14!H107-июл.14!G107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июн.14!K108+июл.14!H108-июл.14!G108</f>
        <v>0</v>
      </c>
    </row>
    <row r="109" spans="1:11" x14ac:dyDescent="0.25">
      <c r="A109" s="5" t="s">
        <v>103</v>
      </c>
      <c r="B109" s="5">
        <v>110</v>
      </c>
      <c r="C109" s="25">
        <v>15.05</v>
      </c>
      <c r="D109" s="25">
        <v>72.27</v>
      </c>
      <c r="E109" s="25">
        <f t="shared" si="3"/>
        <v>57.22</v>
      </c>
      <c r="F109" s="25">
        <v>4.18</v>
      </c>
      <c r="G109" s="25">
        <f t="shared" si="2"/>
        <v>239.17959999999997</v>
      </c>
      <c r="H109" s="5"/>
      <c r="I109" s="5"/>
      <c r="J109" s="5"/>
      <c r="K109" s="25">
        <f>июн.14!K109+июл.14!H109-июл.14!G109</f>
        <v>-276.27209999999997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июн.14!K110+июл.14!H110-июл.14!G110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июн.14!K111+июл.14!H111-июл.14!G111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июн.14!K112+июл.14!H112-июл.14!G112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июн.14!K113+июл.14!H113-июл.14!G113</f>
        <v>0</v>
      </c>
    </row>
    <row r="114" spans="1:11" x14ac:dyDescent="0.25">
      <c r="A114" s="42" t="s">
        <v>133</v>
      </c>
      <c r="B114" s="5">
        <v>116</v>
      </c>
      <c r="C114" s="25">
        <v>13043.76</v>
      </c>
      <c r="D114" s="25">
        <v>13961.18</v>
      </c>
      <c r="E114" s="25">
        <f t="shared" si="3"/>
        <v>917.42000000000007</v>
      </c>
      <c r="F114" s="25">
        <v>4.18</v>
      </c>
      <c r="G114" s="25">
        <f t="shared" si="2"/>
        <v>3834.8155999999999</v>
      </c>
      <c r="H114" s="5">
        <v>2911.26</v>
      </c>
      <c r="I114" s="5">
        <v>456</v>
      </c>
      <c r="J114" s="21">
        <v>41830</v>
      </c>
      <c r="K114" s="25">
        <f>июн.14!K114+июл.14!H114-июл.14!G114</f>
        <v>-3532.6839999999966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25">
        <v>4.18</v>
      </c>
      <c r="G115" s="25">
        <f t="shared" si="2"/>
        <v>0</v>
      </c>
      <c r="H115" s="5"/>
      <c r="I115" s="5"/>
      <c r="J115" s="5"/>
      <c r="K115" s="25">
        <f>июн.14!K115+июл.14!H115-июл.14!G115</f>
        <v>0</v>
      </c>
    </row>
    <row r="116" spans="1:11" x14ac:dyDescent="0.25">
      <c r="A116" s="5" t="s">
        <v>104</v>
      </c>
      <c r="B116" s="5">
        <v>118</v>
      </c>
      <c r="C116" s="25">
        <v>0.57999999999999996</v>
      </c>
      <c r="D116" s="25">
        <v>140.75</v>
      </c>
      <c r="E116" s="25">
        <f t="shared" si="3"/>
        <v>140.16999999999999</v>
      </c>
      <c r="F116" s="25">
        <v>4.18</v>
      </c>
      <c r="G116" s="25">
        <f t="shared" si="2"/>
        <v>585.91059999999993</v>
      </c>
      <c r="H116" s="5"/>
      <c r="I116" s="5"/>
      <c r="J116" s="5"/>
      <c r="K116" s="25">
        <f>июн.14!K116+июл.14!H116-июл.14!G116</f>
        <v>-585.91059999999993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июн.14!K117+июл.14!H117-июл.14!G117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июн.14!K118+июл.14!H118-июл.14!G118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июн.14!K119+июл.14!H119-июл.14!G119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июн.14!K120+июл.14!H120-июл.14!G120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июн.14!K121+июл.14!H121-июл.14!G121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июн.14!K122+июл.14!H122-июл.14!G122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июн.14!K123+июл.14!H123-июл.14!G123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июн.14!K124+июл.14!H124-июл.14!G124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июн.14!K125+июл.14!H125-июл.14!G125</f>
        <v>0</v>
      </c>
    </row>
    <row r="126" spans="1:11" x14ac:dyDescent="0.25">
      <c r="A126" s="5" t="s">
        <v>99</v>
      </c>
      <c r="B126" s="5">
        <v>129</v>
      </c>
      <c r="C126" s="25">
        <v>0.55000000000000004</v>
      </c>
      <c r="D126" s="25">
        <v>1.9</v>
      </c>
      <c r="E126" s="25">
        <f t="shared" si="3"/>
        <v>1.3499999999999999</v>
      </c>
      <c r="F126" s="25">
        <v>4.18</v>
      </c>
      <c r="G126" s="25">
        <f t="shared" si="2"/>
        <v>5.6429999999999989</v>
      </c>
      <c r="H126" s="5"/>
      <c r="I126" s="5"/>
      <c r="J126" s="5"/>
      <c r="K126" s="25">
        <f>июн.14!K126+июл.14!H126-июл.14!G126</f>
        <v>-5.6429999999999989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июн.14!K127+июл.14!H127-июл.14!G127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июн.14!K128+июл.14!H128-июл.14!G128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июн.14!K129+июл.14!H129-июл.14!G129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июн.14!K130+июл.14!H130-июл.14!G130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июн.14!K131+июл.14!H131-июл.14!G131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июн.14!K132+июл.14!H132-июл.14!G132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ref="G133:G196" si="4">F133*E133</f>
        <v>0</v>
      </c>
      <c r="H133" s="5"/>
      <c r="I133" s="5"/>
      <c r="J133" s="5"/>
      <c r="K133" s="25">
        <f>июн.14!K133+июл.14!H133-июл.14!G133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25">
        <v>4.18</v>
      </c>
      <c r="G134" s="25">
        <f t="shared" si="4"/>
        <v>0</v>
      </c>
      <c r="H134" s="5"/>
      <c r="I134" s="5"/>
      <c r="J134" s="5"/>
      <c r="K134" s="25">
        <f>июн.14!K134+июл.14!H134-июл.14!G134</f>
        <v>0</v>
      </c>
    </row>
    <row r="135" spans="1:11" x14ac:dyDescent="0.25">
      <c r="A135" s="42" t="s">
        <v>87</v>
      </c>
      <c r="B135" s="5">
        <v>138</v>
      </c>
      <c r="C135" s="25">
        <v>94.35</v>
      </c>
      <c r="D135" s="25">
        <v>106.2</v>
      </c>
      <c r="E135" s="25">
        <f t="shared" si="5"/>
        <v>11.850000000000009</v>
      </c>
      <c r="F135" s="25">
        <v>4.18</v>
      </c>
      <c r="G135" s="25">
        <f t="shared" si="4"/>
        <v>49.53300000000003</v>
      </c>
      <c r="H135" s="5"/>
      <c r="I135" s="5"/>
      <c r="J135" s="21"/>
      <c r="K135" s="25">
        <f>июн.14!K135+июл.14!H135-июл.14!G135</f>
        <v>175.29140000000001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июн.14!K136+июл.14!H136-июл.14!G136</f>
        <v>0</v>
      </c>
    </row>
    <row r="137" spans="1:11" x14ac:dyDescent="0.25">
      <c r="A137" s="5" t="s">
        <v>88</v>
      </c>
      <c r="B137" s="5">
        <v>140</v>
      </c>
      <c r="C137" s="25">
        <v>52.13</v>
      </c>
      <c r="D137" s="25">
        <v>122.44</v>
      </c>
      <c r="E137" s="25">
        <f t="shared" si="5"/>
        <v>70.31</v>
      </c>
      <c r="F137" s="25">
        <v>4.18</v>
      </c>
      <c r="G137" s="25">
        <f t="shared" si="4"/>
        <v>293.89580000000001</v>
      </c>
      <c r="H137" s="5"/>
      <c r="I137" s="5"/>
      <c r="J137" s="5"/>
      <c r="K137" s="25">
        <f>июн.14!K137+июл.14!H137-июл.14!G137</f>
        <v>-502.93710000000004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июн.14!K138+июл.14!H138-июл.14!G138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июн.14!K139+июл.14!H139-июл.14!G139</f>
        <v>0</v>
      </c>
    </row>
    <row r="140" spans="1:11" x14ac:dyDescent="0.25">
      <c r="A140" s="5" t="s">
        <v>37</v>
      </c>
      <c r="B140" s="5">
        <v>143</v>
      </c>
      <c r="C140" s="25">
        <v>1.88</v>
      </c>
      <c r="D140" s="25">
        <v>1.99</v>
      </c>
      <c r="E140" s="25">
        <f t="shared" si="5"/>
        <v>0.1100000000000001</v>
      </c>
      <c r="F140" s="25">
        <v>4.18</v>
      </c>
      <c r="G140" s="25">
        <f t="shared" si="4"/>
        <v>0.45980000000000038</v>
      </c>
      <c r="H140" s="5"/>
      <c r="I140" s="5"/>
      <c r="J140" s="5"/>
      <c r="K140" s="25">
        <f>июн.14!K140+июл.14!H140-июл.14!G140</f>
        <v>-0.45980000000000038</v>
      </c>
    </row>
    <row r="141" spans="1:11" x14ac:dyDescent="0.25">
      <c r="A141" s="5" t="s">
        <v>124</v>
      </c>
      <c r="B141" s="5">
        <v>144</v>
      </c>
      <c r="C141" s="25">
        <v>2.16</v>
      </c>
      <c r="D141" s="25">
        <v>8.83</v>
      </c>
      <c r="E141" s="25">
        <f t="shared" si="5"/>
        <v>6.67</v>
      </c>
      <c r="F141" s="25">
        <v>4.18</v>
      </c>
      <c r="G141" s="25">
        <f t="shared" si="4"/>
        <v>27.880599999999998</v>
      </c>
      <c r="H141" s="5"/>
      <c r="I141" s="5"/>
      <c r="J141" s="5"/>
      <c r="K141" s="25">
        <f>июн.14!K141+июл.14!H141-июл.14!G141</f>
        <v>-27.880599999999998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июн.14!K142+июл.14!H142-июл.14!G142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июн.14!K143+июл.14!H143-июл.14!G143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июн.14!K144+июл.14!H144-июл.14!G144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июн.14!K145+июл.14!H145-июл.14!G145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июн.14!K146+июл.14!H146-июл.14!G146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июн.14!K147+июл.14!H147-июл.14!G147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июн.14!K148+июл.14!H148-июл.14!G148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июн.14!K149+июл.14!H149-июл.14!G149</f>
        <v>0</v>
      </c>
    </row>
    <row r="150" spans="1:11" x14ac:dyDescent="0.25">
      <c r="A150" s="5"/>
      <c r="B150" s="5">
        <v>153</v>
      </c>
      <c r="C150" s="25">
        <v>0.55000000000000004</v>
      </c>
      <c r="D150" s="25">
        <v>0.55000000000000004</v>
      </c>
      <c r="E150" s="25">
        <f t="shared" si="5"/>
        <v>0</v>
      </c>
      <c r="F150" s="25">
        <v>4.18</v>
      </c>
      <c r="G150" s="25">
        <f t="shared" si="4"/>
        <v>0</v>
      </c>
      <c r="H150" s="5"/>
      <c r="I150" s="5"/>
      <c r="J150" s="5"/>
      <c r="K150" s="25">
        <f>июн.14!K150+июл.14!H150-июл.14!G150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июн.14!K151+июл.14!H151-июл.14!G151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июн.14!K152+июл.14!H152-июл.14!G152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июн.14!K153+июл.14!H153-июл.14!G153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25">
        <v>4.18</v>
      </c>
      <c r="G154" s="25">
        <f t="shared" si="4"/>
        <v>0</v>
      </c>
      <c r="H154" s="5"/>
      <c r="I154" s="5"/>
      <c r="J154" s="5"/>
      <c r="K154" s="25">
        <f>июн.14!K154+июл.14!H154-июл.14!G154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июн.14!K155+июл.14!H155-июл.14!G155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июн.14!K156+июл.14!H156-июл.14!G156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июн.14!K157+июл.14!H157-июл.14!G157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июн.14!K158+июл.14!H158-июл.14!G158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июн.14!K159+июл.14!H159-июл.14!G159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июн.14!K160+июл.14!H160-июл.14!G160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июн.14!K161+июл.14!H161-июл.14!G161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июн.14!K162+июл.14!H162-июл.14!G162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июн.14!K163+июл.14!H163-июл.14!G163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июн.14!K164+июл.14!H164-июл.14!G164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июн.14!K165+июл.14!H165-июл.14!G165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июн.14!K166+июл.14!H166-июл.14!G166</f>
        <v>0</v>
      </c>
    </row>
    <row r="167" spans="1:11" x14ac:dyDescent="0.25">
      <c r="A167" s="5" t="s">
        <v>106</v>
      </c>
      <c r="B167" s="5">
        <v>170</v>
      </c>
      <c r="C167" s="25">
        <v>132.4</v>
      </c>
      <c r="D167" s="25">
        <v>192.1</v>
      </c>
      <c r="E167" s="25">
        <f t="shared" si="5"/>
        <v>59.699999999999989</v>
      </c>
      <c r="F167" s="25">
        <v>4.18</v>
      </c>
      <c r="G167" s="25">
        <f t="shared" si="4"/>
        <v>249.54599999999994</v>
      </c>
      <c r="H167" s="5"/>
      <c r="I167" s="5"/>
      <c r="J167" s="5"/>
      <c r="K167" s="25">
        <f>июн.14!K167+июл.14!H167-июл.14!G167</f>
        <v>-776.78079999999989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июн.14!K168+июл.14!H168-июл.14!G168</f>
        <v>0</v>
      </c>
    </row>
    <row r="169" spans="1:11" x14ac:dyDescent="0.25">
      <c r="A169" s="5" t="s">
        <v>38</v>
      </c>
      <c r="B169" s="5">
        <v>172</v>
      </c>
      <c r="C169" s="25">
        <v>162.22999999999999</v>
      </c>
      <c r="D169" s="25">
        <v>162.22999999999999</v>
      </c>
      <c r="E169" s="25">
        <f t="shared" si="5"/>
        <v>0</v>
      </c>
      <c r="F169" s="25">
        <v>4.18</v>
      </c>
      <c r="G169" s="25">
        <f t="shared" si="4"/>
        <v>0</v>
      </c>
      <c r="H169" s="5"/>
      <c r="I169" s="5"/>
      <c r="J169" s="21"/>
      <c r="K169" s="25">
        <f>июн.14!K169+июл.14!H169-июл.14!G169</f>
        <v>2359.3624</v>
      </c>
    </row>
    <row r="170" spans="1:11" x14ac:dyDescent="0.25">
      <c r="A170" s="5" t="s">
        <v>39</v>
      </c>
      <c r="B170" s="5">
        <v>173</v>
      </c>
      <c r="C170" s="25">
        <v>3583.36</v>
      </c>
      <c r="D170" s="25">
        <v>4027.41</v>
      </c>
      <c r="E170" s="25">
        <f t="shared" si="5"/>
        <v>444.04999999999973</v>
      </c>
      <c r="F170" s="25">
        <v>4.18</v>
      </c>
      <c r="G170" s="25">
        <f t="shared" si="4"/>
        <v>1856.1289999999988</v>
      </c>
      <c r="H170" s="5"/>
      <c r="I170" s="5"/>
      <c r="J170" s="21"/>
      <c r="K170" s="25">
        <f>июн.14!K170+июл.14!H170-июл.14!G170</f>
        <v>-2225.4025999999976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июн.14!K171+июл.14!H171-июл.14!G171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июн.14!K172+июл.14!H172-июл.14!G172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июн.14!K173+июл.14!H173-июл.14!G173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июн.14!K174+июл.14!H174-июл.14!G174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июн.14!K175+июл.14!H175-июл.14!G175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июн.14!K176+июл.14!H176-июл.14!G176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июн.14!K177+июл.14!H177-июл.14!G177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июн.14!K178+июл.14!H178-июл.14!G178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июн.14!K179+июл.14!H179-июл.14!G179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июн.14!K180+июл.14!H180-июл.14!G180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июн.14!K181+июл.14!H181-июл.14!G181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июн.14!K182+июл.14!H182-июл.14!G182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июн.14!K183+июл.14!H183-июл.14!G183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июн.14!K184+июл.14!H184-июл.14!G184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июн.14!K185+июл.14!H185-июл.14!G185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июн.14!K186+июл.14!H186-июл.14!G186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июн.14!K187+июл.14!H187-июл.14!G187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июн.14!K188+июл.14!H188-июл.14!G188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июн.14!K189+июл.14!H189-июл.14!G189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июн.14!K190+июл.14!H190-июл.14!G190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июн.14!K191+июл.14!H191-июл.14!G191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июн.14!K192+июл.14!H192-июл.14!G192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июн.14!K193+июл.14!H193-июл.14!G193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июн.14!K194+июл.14!H194-июл.14!G194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июн.14!K195+июл.14!H195-июл.14!G195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июн.14!K196+июл.14!H196-июл.14!G196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ref="G197:G260" si="6">F197*E197</f>
        <v>0</v>
      </c>
      <c r="H197" s="5"/>
      <c r="I197" s="5"/>
      <c r="J197" s="5"/>
      <c r="K197" s="25">
        <f>июн.14!K197+июл.14!H197-июл.14!G197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25">
        <v>4.18</v>
      </c>
      <c r="G198" s="25">
        <f t="shared" si="6"/>
        <v>0</v>
      </c>
      <c r="H198" s="5"/>
      <c r="I198" s="5"/>
      <c r="J198" s="5"/>
      <c r="K198" s="25">
        <f>июн.14!K198+июл.14!H198-июл.14!G198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25">
        <v>4.18</v>
      </c>
      <c r="G199" s="25">
        <f t="shared" si="6"/>
        <v>0</v>
      </c>
      <c r="H199" s="5"/>
      <c r="I199" s="5"/>
      <c r="J199" s="5"/>
      <c r="K199" s="25">
        <f>июн.14!K199+июл.14!H199-июл.14!G199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июн.14!K200+июл.14!H200-июл.14!G200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июн.14!K201+июл.14!H201-июл.14!G201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июн.14!K202+июл.14!H202-июл.14!G202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июн.14!K203+июл.14!H203-июл.14!G203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июн.14!K204+июл.14!H204-июл.14!G204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25">
        <v>4.18</v>
      </c>
      <c r="G205" s="25">
        <f t="shared" si="6"/>
        <v>0</v>
      </c>
      <c r="H205" s="5"/>
      <c r="I205" s="5"/>
      <c r="J205" s="5"/>
      <c r="K205" s="25">
        <f>июн.14!K205+июл.14!H205-июл.14!G205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июн.14!K206+июл.14!H206-июл.14!G206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июн.14!K207+июл.14!H207-июл.14!G207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июн.14!K208+июл.14!H208-июл.14!G208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июн.14!K209+июл.14!H209-июл.14!G209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июн.14!K210+июл.14!H210-июл.14!G210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июн.14!K211+июл.14!H211-июл.14!G211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июн.14!K212+июл.14!H212-июл.14!G212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июн.14!K213+июл.14!H213-июл.14!G213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июн.14!K214+июл.14!H214-июл.14!G214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июн.14!K215+июл.14!H215-июл.14!G215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июн.14!K216+июл.14!H216-июл.14!G216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июн.14!K217+июл.14!H217-июл.14!G217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июн.14!K218+июл.14!H218-июл.14!G218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июн.14!K219+июл.14!H219-июл.14!G219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июн.14!K220+июл.14!H220-июл.14!G220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июн.14!K221+июл.14!H221-июл.14!G221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июн.14!K222+июл.14!H222-июл.14!G222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июн.14!K223+июл.14!H223-июл.14!G223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июн.14!K224+июл.14!H224-июл.14!G224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июн.14!K225+июл.14!H225-июл.14!G225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июн.14!K226+июл.14!H226-июл.14!G226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июн.14!K227+июл.14!H227-июл.14!G227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июн.14!K228+июл.14!H228-июл.14!G228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июн.14!K229+июл.14!H229-июл.14!G229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июн.14!K230+июл.14!H230-июл.14!G230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июн.14!K231+июл.14!H231-июл.14!G231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июн.14!K232+июл.14!H232-июл.14!G232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июн.14!K233+июл.14!H233-июл.14!G233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июн.14!K234+июл.14!H234-июл.14!G234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июн.14!K235+июл.14!H235-июл.14!G235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июн.14!K236+июл.14!H236-июл.14!G236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июн.14!K237+июл.14!H237-июл.14!G237</f>
        <v>0</v>
      </c>
    </row>
    <row r="238" spans="1:11" x14ac:dyDescent="0.25">
      <c r="A238" s="5" t="s">
        <v>72</v>
      </c>
      <c r="B238" s="5">
        <v>242</v>
      </c>
      <c r="C238" s="25">
        <v>0.71</v>
      </c>
      <c r="D238" s="25">
        <v>2.4900000000000002</v>
      </c>
      <c r="E238" s="25">
        <f t="shared" si="7"/>
        <v>1.7800000000000002</v>
      </c>
      <c r="F238" s="25">
        <v>4.18</v>
      </c>
      <c r="G238" s="25">
        <f t="shared" si="6"/>
        <v>7.4404000000000003</v>
      </c>
      <c r="H238" s="5"/>
      <c r="I238" s="5"/>
      <c r="J238" s="5"/>
      <c r="K238" s="25">
        <f>июн.14!K238+июл.14!H238-июл.14!G238</f>
        <v>-7.4404000000000003</v>
      </c>
    </row>
    <row r="239" spans="1:11" x14ac:dyDescent="0.25">
      <c r="A239" s="5" t="s">
        <v>125</v>
      </c>
      <c r="B239" s="5">
        <v>243</v>
      </c>
      <c r="C239" s="25">
        <v>0.43</v>
      </c>
      <c r="D239" s="25">
        <v>0.43</v>
      </c>
      <c r="E239" s="25">
        <f t="shared" si="7"/>
        <v>0</v>
      </c>
      <c r="F239" s="25">
        <v>4.18</v>
      </c>
      <c r="G239" s="25">
        <f t="shared" si="6"/>
        <v>0</v>
      </c>
      <c r="H239" s="5"/>
      <c r="I239" s="5"/>
      <c r="J239" s="5"/>
      <c r="K239" s="25">
        <f>июн.14!K239+июл.14!H239-июл.14!G239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июн.14!K240+июл.14!H240-июл.14!G240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июн.14!K241+июл.14!H241-июл.14!G241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июн.14!K242+июл.14!H242-июл.14!G242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июн.14!K243+июл.14!H243-июл.14!G243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июн.14!K244+июл.14!H244-июл.14!G244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июн.14!K245+июл.14!H245-июл.14!G245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июн.14!K246+июл.14!H246-июл.14!G246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июн.14!K247+июл.14!H247-июл.14!G247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июн.14!K248+июл.14!H248-июл.14!G248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июн.14!K249+июл.14!H249-июл.14!G249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июн.14!K250+июл.14!H250-июл.14!G250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июн.14!K251+июл.14!H251-июл.14!G251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июн.14!K252+июл.14!H252-июл.14!G252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июн.14!K253+июл.14!H253-июл.14!G253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июн.14!K254+июл.14!H254-июл.14!G254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июн.14!K255+июл.14!H255-июл.14!G255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июн.14!K256+июл.14!H256-июл.14!G256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июн.14!K257+июл.14!H257-июл.14!G257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июн.14!K258+июл.14!H258-июл.14!G258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июн.14!K259+июл.14!H259-июл.14!G259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июн.14!K260+июл.14!H260-июл.14!G260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ref="G261:G323" si="8">F261*E261</f>
        <v>0</v>
      </c>
      <c r="H261" s="5"/>
      <c r="I261" s="5"/>
      <c r="J261" s="5"/>
      <c r="K261" s="25">
        <f>июн.14!K261+июл.14!H261-июл.14!G261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25">
        <v>4.18</v>
      </c>
      <c r="G262" s="25">
        <f t="shared" si="8"/>
        <v>0</v>
      </c>
      <c r="H262" s="5"/>
      <c r="I262" s="5"/>
      <c r="J262" s="5"/>
      <c r="K262" s="25">
        <f>июн.14!K262+июл.14!H262-июл.14!G262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25">
        <v>4.18</v>
      </c>
      <c r="G263" s="25">
        <f t="shared" si="8"/>
        <v>0</v>
      </c>
      <c r="H263" s="5"/>
      <c r="I263" s="5"/>
      <c r="J263" s="5"/>
      <c r="K263" s="25">
        <f>июн.14!K263+июл.14!H263-июл.14!G263</f>
        <v>0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si="9"/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июн.14!K264+июл.14!H264-июл.14!G264</f>
        <v>0</v>
      </c>
    </row>
    <row r="265" spans="1:11" x14ac:dyDescent="0.25">
      <c r="A265" s="5" t="s">
        <v>127</v>
      </c>
      <c r="B265" s="5">
        <v>270</v>
      </c>
      <c r="C265" s="25">
        <v>2</v>
      </c>
      <c r="D265" s="25">
        <v>42.82</v>
      </c>
      <c r="E265" s="25">
        <f t="shared" si="9"/>
        <v>40.82</v>
      </c>
      <c r="F265" s="25">
        <v>4.18</v>
      </c>
      <c r="G265" s="25">
        <f t="shared" si="8"/>
        <v>170.6276</v>
      </c>
      <c r="H265" s="5"/>
      <c r="I265" s="5"/>
      <c r="J265" s="5"/>
      <c r="K265" s="25">
        <f>июн.14!K265+июл.14!H265-июл.14!G265</f>
        <v>-170.6276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июн.14!K266+июл.14!H266-июл.14!G266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июн.14!K267+июл.14!H267-июл.14!G267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июн.14!K268+июл.14!H268-июл.14!G268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июн.14!K269+июл.14!H269-июл.14!G269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июн.14!K270+июл.14!H270-июл.14!G270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июн.14!K271+июл.14!H271-июл.14!G271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июн.14!K272+июл.14!H272-июл.14!G272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июн.14!K273+июл.14!H273-июл.14!G273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июн.14!K274+июл.14!H274-июл.14!G274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июн.14!K275+июл.14!H275-июл.14!G275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июн.14!K276+июл.14!H276-июл.14!G276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июн.14!K277+июл.14!H277-июл.14!G277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июн.14!K278+июл.14!H278-июл.14!G278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июн.14!K279+июл.14!H279-июл.14!G279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июн.14!K280+июл.14!H280-июл.14!G280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июн.14!K281+июл.14!H281-июл.14!G281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июн.14!K282+июл.14!H282-июл.14!G282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июн.14!K283+июл.14!H283-июл.14!G283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июн.14!K284+июл.14!H284-июл.14!G284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июн.14!K285+июл.14!H285-июл.14!G285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июн.14!K286+июл.14!H286-июл.14!G286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июн.14!K287+июл.14!H287-июл.14!G287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июн.14!K288+июл.14!H288-июл.14!G288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июн.14!K289+июл.14!H289-июл.14!G289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июн.14!K290+июл.14!H290-июл.14!G290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июн.14!K291+июл.14!H291-июл.14!G291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июн.14!K292+июл.14!H292-июл.14!G292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июн.14!K293+июл.14!H293-июл.14!G293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июн.14!K294+июл.14!H294-июл.14!G294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июн.14!K295+июл.14!H295-июл.14!G295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июн.14!K296+июл.14!H296-июл.14!G296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июн.14!K297+июл.14!H297-июл.14!G297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июн.14!K298+июл.14!H298-июл.14!G298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июн.14!K299+июл.14!H299-июл.14!G299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июн.14!K300+июл.14!H300-июл.14!G300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июн.14!K301+июл.14!H301-июл.14!G301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июн.14!K302+июл.14!H302-июл.14!G302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июн.14!K303+июл.14!H303-июл.14!G303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июн.14!K304+июл.14!H304-июл.14!G304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июн.14!K305+июл.14!H305-июл.14!G305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июн.14!K306+июл.14!H306-июл.14!G306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июн.14!K307+июл.14!H307-июл.14!G307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июн.14!K308+июл.14!H308-июл.14!G308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июн.14!K309+июл.14!H309-июл.14!G309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июн.14!K310+июл.14!H310-июл.14!G310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июн.14!K311+июл.14!H311-июл.14!G311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июн.14!K312+июл.14!H312-июл.14!G312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июн.14!K313+июл.14!H313-июл.14!G313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июн.14!K314+июл.14!H314-июл.14!G314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июн.14!K315+июл.14!H315-июл.14!G315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июн.14!K316+июл.14!H316-июл.14!G316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июн.14!K317+июл.14!H317-июл.14!G317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июн.14!K318+июл.14!H318-июл.14!G318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июн.14!K319+июл.14!H319-июл.14!G319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июн.14!K320+июл.14!H320-июл.14!G320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июн.14!K321+июл.14!H321-июл.14!G321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июн.14!K322+июл.14!H322-июл.14!G322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июн.14!K323+июл.14!H323-июл.14!G323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ref="G324:G341" si="10">F324*E324</f>
        <v>0</v>
      </c>
      <c r="H324" s="5"/>
      <c r="I324" s="5"/>
      <c r="J324" s="5"/>
      <c r="K324" s="25">
        <f>июн.14!K324+июл.14!H324-июл.14!G324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25">
        <v>4.18</v>
      </c>
      <c r="G325" s="25">
        <f t="shared" si="10"/>
        <v>0</v>
      </c>
      <c r="H325" s="5"/>
      <c r="I325" s="5"/>
      <c r="J325" s="5"/>
      <c r="K325" s="25">
        <f>июн.14!K325+июл.14!H325-июл.14!G325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25">
        <v>4.18</v>
      </c>
      <c r="G326" s="25">
        <f t="shared" si="10"/>
        <v>0</v>
      </c>
      <c r="H326" s="5"/>
      <c r="I326" s="5"/>
      <c r="J326" s="5"/>
      <c r="K326" s="25">
        <f>июн.14!K326+июл.14!H326-июл.14!G326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25">
        <v>4.18</v>
      </c>
      <c r="G327" s="25">
        <f t="shared" si="10"/>
        <v>0</v>
      </c>
      <c r="H327" s="5"/>
      <c r="I327" s="5"/>
      <c r="J327" s="5"/>
      <c r="K327" s="25">
        <f>июн.14!K327+июл.14!H327-июл.14!G327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июн.14!K328+июл.14!H328-июл.14!G328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июн.14!K329+июл.14!H329-июл.14!G329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июн.14!K330+июл.14!H330-июл.14!G330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июн.14!K331+июл.14!H331-июл.14!G331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июн.14!K332+июл.14!H332-июл.14!G332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июн.14!K333+июл.14!H333-июл.14!G333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июн.14!K334+июл.14!H334-июл.14!G334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июн.14!K335+июл.14!H335-июл.14!G335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июн.14!K336+июл.14!H336-июл.14!G336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июн.14!K337+июл.14!H337-июл.14!G337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июн.14!K338+июл.14!H338-июл.14!G338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июн.14!K339+июл.14!H339-июл.14!G339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июн.14!K340+июл.14!H340-июл.14!G340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июн.14!K341+июл.14!H341-июл.14!G341</f>
        <v>0</v>
      </c>
    </row>
    <row r="342" spans="1:11" x14ac:dyDescent="0.25">
      <c r="G342" s="55">
        <f>SUM(G7:G341)</f>
        <v>17026.937399999999</v>
      </c>
      <c r="H342" s="8">
        <f>SUM(H7:H341)</f>
        <v>6836.0300000000007</v>
      </c>
    </row>
  </sheetData>
  <autoFilter ref="A5:K342">
    <filterColumn colId="2" showButton="0"/>
    <filterColumn colId="3" showButton="0"/>
    <filterColumn colId="4" showButton="0"/>
    <filterColumn colId="5" showButton="0"/>
  </autoFilter>
  <mergeCells count="9">
    <mergeCell ref="A5:A6"/>
    <mergeCell ref="A1:K2"/>
    <mergeCell ref="A3:K3"/>
    <mergeCell ref="B5:B6"/>
    <mergeCell ref="C5:G5"/>
    <mergeCell ref="H5:H6"/>
    <mergeCell ref="I5:I6"/>
    <mergeCell ref="J5:J6"/>
    <mergeCell ref="K5:K6"/>
  </mergeCells>
  <conditionalFormatting sqref="K1:K1048576">
    <cfRule type="cellIs" dxfId="6" priority="1" operator="lessThan">
      <formula>-0.1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2">
        <v>10</v>
      </c>
      <c r="J4" s="82">
        <v>11</v>
      </c>
      <c r="K4" s="8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8690.2000000000007</v>
      </c>
      <c r="D7" s="25">
        <v>9003.6</v>
      </c>
      <c r="E7" s="25">
        <f>D7-C7</f>
        <v>313.39999999999964</v>
      </c>
      <c r="F7" s="25">
        <v>4.18</v>
      </c>
      <c r="G7" s="25">
        <f t="shared" ref="G7:G69" si="0">F7*E7</f>
        <v>1310.0119999999984</v>
      </c>
      <c r="H7" s="11">
        <v>1371.67</v>
      </c>
      <c r="I7" s="5"/>
      <c r="J7" s="5"/>
      <c r="K7" s="25">
        <f>июл.14!K7+авг.14!H7-авг.14!G7</f>
        <v>-2.9999999992469384E-3</v>
      </c>
    </row>
    <row r="8" spans="1:12" x14ac:dyDescent="0.25">
      <c r="A8" s="41" t="s">
        <v>78</v>
      </c>
      <c r="B8" s="5">
        <v>1</v>
      </c>
      <c r="C8" s="25">
        <v>340.72</v>
      </c>
      <c r="D8" s="25">
        <v>340.72</v>
      </c>
      <c r="E8" s="25">
        <f t="shared" ref="E8:E70" si="1">D8-C8</f>
        <v>0</v>
      </c>
      <c r="F8" s="25">
        <v>4.18</v>
      </c>
      <c r="G8" s="25">
        <f t="shared" si="0"/>
        <v>0</v>
      </c>
      <c r="H8" s="11"/>
      <c r="I8" s="5"/>
      <c r="J8" s="21"/>
      <c r="K8" s="25">
        <f>июл.14!K8+авг.14!H8-авг.14!G8</f>
        <v>230.24889999999994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июл.14!K9+авг.14!H9-авг.14!G9</f>
        <v>0</v>
      </c>
    </row>
    <row r="10" spans="1:12" ht="18.75" x14ac:dyDescent="0.3">
      <c r="A10" s="41" t="s">
        <v>79</v>
      </c>
      <c r="B10" s="5">
        <v>4</v>
      </c>
      <c r="C10" s="25">
        <v>170.66</v>
      </c>
      <c r="D10" s="25">
        <v>182.83</v>
      </c>
      <c r="E10" s="25">
        <f t="shared" si="1"/>
        <v>12.170000000000016</v>
      </c>
      <c r="F10" s="25">
        <v>4.18</v>
      </c>
      <c r="G10" s="25">
        <f t="shared" si="0"/>
        <v>50.87060000000006</v>
      </c>
      <c r="H10" s="11"/>
      <c r="I10" s="5"/>
      <c r="J10" s="5"/>
      <c r="K10" s="25">
        <f>июл.14!K10+авг.14!H10-авг.14!G10</f>
        <v>-733.20519999999999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июл.14!K11+авг.14!H11-авг.14!G11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июл.14!K12+авг.14!H12-авг.14!G12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июл.14!K13+авг.14!H13-авг.14!G13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июл.14!K14+авг.14!H14-авг.14!G14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июл.14!K15+авг.14!H15-авг.14!G15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июл.14!K16+авг.14!H16-авг.14!G16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июл.14!K17+авг.14!H17-авг.14!G17</f>
        <v>0</v>
      </c>
    </row>
    <row r="18" spans="1:11" x14ac:dyDescent="0.25">
      <c r="A18" s="42" t="s">
        <v>80</v>
      </c>
      <c r="B18" s="5">
        <v>12</v>
      </c>
      <c r="C18" s="25">
        <v>764.61</v>
      </c>
      <c r="D18" s="25">
        <v>807.48</v>
      </c>
      <c r="E18" s="25">
        <f t="shared" si="1"/>
        <v>42.870000000000005</v>
      </c>
      <c r="F18" s="25">
        <v>4.18</v>
      </c>
      <c r="G18" s="25">
        <f t="shared" si="0"/>
        <v>179.19660000000002</v>
      </c>
      <c r="H18" s="11"/>
      <c r="I18" s="5"/>
      <c r="J18" s="21"/>
      <c r="K18" s="25">
        <f>июл.14!K18+авг.14!H18-авг.14!G18</f>
        <v>-1251.8543</v>
      </c>
    </row>
    <row r="19" spans="1:11" x14ac:dyDescent="0.25">
      <c r="A19" s="42" t="s">
        <v>81</v>
      </c>
      <c r="B19" s="5">
        <v>13</v>
      </c>
      <c r="C19" s="25">
        <v>11.77</v>
      </c>
      <c r="D19" s="25">
        <v>14</v>
      </c>
      <c r="E19" s="25">
        <f t="shared" si="1"/>
        <v>2.2300000000000004</v>
      </c>
      <c r="F19" s="25">
        <v>4.18</v>
      </c>
      <c r="G19" s="25">
        <f t="shared" si="0"/>
        <v>9.3214000000000006</v>
      </c>
      <c r="H19" s="11"/>
      <c r="I19" s="5"/>
      <c r="J19" s="5"/>
      <c r="K19" s="25">
        <f>июл.14!K19+авг.14!H19-авг.14!G19</f>
        <v>-42.156300000000002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июл.14!K20+авг.14!H20-авг.14!G20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июл.14!K21+авг.14!H21-авг.14!G21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июл.14!K22+авг.14!H22-авг.14!G22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4.18</v>
      </c>
      <c r="G23" s="25">
        <f t="shared" si="0"/>
        <v>0</v>
      </c>
      <c r="H23" s="11"/>
      <c r="I23" s="5"/>
      <c r="J23" s="5"/>
      <c r="K23" s="25">
        <f>июл.14!K23+авг.14!H23-авг.14!G23</f>
        <v>0</v>
      </c>
    </row>
    <row r="24" spans="1:11" x14ac:dyDescent="0.25">
      <c r="A24" s="5" t="s">
        <v>121</v>
      </c>
      <c r="B24" s="5">
        <v>19</v>
      </c>
      <c r="C24" s="25">
        <v>5.15</v>
      </c>
      <c r="D24" s="25">
        <v>19.64</v>
      </c>
      <c r="E24" s="25">
        <f t="shared" si="1"/>
        <v>14.49</v>
      </c>
      <c r="F24" s="25">
        <v>4.18</v>
      </c>
      <c r="G24" s="25">
        <f t="shared" si="0"/>
        <v>60.568199999999997</v>
      </c>
      <c r="H24" s="11">
        <v>100.25</v>
      </c>
      <c r="I24" s="5">
        <v>518</v>
      </c>
      <c r="J24" s="21">
        <v>41857</v>
      </c>
      <c r="K24" s="25">
        <f>июл.14!K24+авг.14!H24-авг.14!G24</f>
        <v>20.119400000000006</v>
      </c>
    </row>
    <row r="25" spans="1:11" x14ac:dyDescent="0.25">
      <c r="A25" s="42" t="s">
        <v>82</v>
      </c>
      <c r="B25" s="5">
        <v>20</v>
      </c>
      <c r="C25" s="25">
        <v>333</v>
      </c>
      <c r="D25" s="25">
        <v>409.92</v>
      </c>
      <c r="E25" s="25">
        <f t="shared" si="1"/>
        <v>76.920000000000016</v>
      </c>
      <c r="F25" s="25">
        <v>4.18</v>
      </c>
      <c r="G25" s="25">
        <f t="shared" si="0"/>
        <v>321.52560000000005</v>
      </c>
      <c r="H25" s="11"/>
      <c r="I25" s="5"/>
      <c r="J25" s="21"/>
      <c r="K25" s="25">
        <f>июл.14!K25+авг.14!H25-авг.14!G25</f>
        <v>-664.63069999999993</v>
      </c>
    </row>
    <row r="26" spans="1:11" x14ac:dyDescent="0.25">
      <c r="A26" s="5"/>
      <c r="B26" s="5">
        <v>21</v>
      </c>
      <c r="C26" s="25">
        <v>23.57</v>
      </c>
      <c r="D26" s="25">
        <v>30.03</v>
      </c>
      <c r="E26" s="25">
        <f t="shared" si="1"/>
        <v>6.4600000000000009</v>
      </c>
      <c r="F26" s="25">
        <v>4.18</v>
      </c>
      <c r="G26" s="25">
        <f t="shared" si="0"/>
        <v>27.002800000000001</v>
      </c>
      <c r="H26" s="11"/>
      <c r="I26" s="5"/>
      <c r="J26" s="21"/>
      <c r="K26" s="25">
        <f>июл.14!K26+авг.14!H26-авг.14!G26</f>
        <v>-117.54159999999999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июл.14!K27+авг.14!H27-авг.14!G27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июл.14!K28+авг.14!H28-авг.14!G28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июл.14!K29+авг.14!H29-авг.14!G29</f>
        <v>0</v>
      </c>
    </row>
    <row r="30" spans="1:11" x14ac:dyDescent="0.25">
      <c r="A30" s="42" t="s">
        <v>83</v>
      </c>
      <c r="B30" s="5">
        <v>25</v>
      </c>
      <c r="C30" s="25">
        <v>1497.28</v>
      </c>
      <c r="D30" s="25">
        <v>1533.54</v>
      </c>
      <c r="E30" s="25">
        <f t="shared" si="1"/>
        <v>36.259999999999991</v>
      </c>
      <c r="F30" s="25">
        <v>4.18</v>
      </c>
      <c r="G30" s="25">
        <f t="shared" si="0"/>
        <v>151.56679999999994</v>
      </c>
      <c r="H30" s="5">
        <v>203</v>
      </c>
      <c r="I30" s="5">
        <v>38</v>
      </c>
      <c r="J30" s="21">
        <v>41852</v>
      </c>
      <c r="K30" s="25">
        <f>июл.14!K30+авг.14!H30-авг.14!G30</f>
        <v>-250.8094999999991</v>
      </c>
    </row>
    <row r="31" spans="1:11" x14ac:dyDescent="0.25">
      <c r="A31" s="5" t="s">
        <v>98</v>
      </c>
      <c r="B31" s="5">
        <v>26</v>
      </c>
      <c r="C31" s="25">
        <v>297.60000000000002</v>
      </c>
      <c r="D31" s="25">
        <v>468.1</v>
      </c>
      <c r="E31" s="25">
        <f t="shared" si="1"/>
        <v>170.5</v>
      </c>
      <c r="F31" s="25">
        <v>4.18</v>
      </c>
      <c r="G31" s="25">
        <f t="shared" si="0"/>
        <v>712.68999999999994</v>
      </c>
      <c r="H31" s="5"/>
      <c r="I31" s="5"/>
      <c r="J31" s="21"/>
      <c r="K31" s="25">
        <f>июл.14!K31+авг.14!H31-авг.14!G31</f>
        <v>-1036.2918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июл.14!K32+авг.14!H32-авг.14!G32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июл.14!K33+авг.14!H33-авг.14!G33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июл.14!K34+авг.14!H34-авг.14!G34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июл.14!K35+авг.14!H35-авг.14!G35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июл.14!K36+авг.14!H36-авг.14!G36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июл.14!K37+авг.14!H37-авг.14!G37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июл.14!K38+авг.14!H38-авг.14!G38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25">
        <v>4.18</v>
      </c>
      <c r="G39" s="25">
        <f t="shared" si="0"/>
        <v>0</v>
      </c>
      <c r="H39" s="5"/>
      <c r="I39" s="5"/>
      <c r="J39" s="5"/>
      <c r="K39" s="25">
        <f>июл.14!K39+авг.14!H39-авг.14!G39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июл.14!K40+авг.14!H40-авг.14!G40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июл.14!K41+авг.14!H41-авг.14!G41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июл.14!K42+авг.14!H42-авг.14!G42</f>
        <v>0</v>
      </c>
    </row>
    <row r="43" spans="1:11" x14ac:dyDescent="0.25">
      <c r="A43" s="5" t="s">
        <v>19</v>
      </c>
      <c r="B43" s="5">
        <v>40</v>
      </c>
      <c r="C43" s="25">
        <v>61.01</v>
      </c>
      <c r="D43" s="25">
        <v>62.22</v>
      </c>
      <c r="E43" s="25">
        <f t="shared" si="1"/>
        <v>1.2100000000000009</v>
      </c>
      <c r="F43" s="25">
        <v>4.18</v>
      </c>
      <c r="G43" s="25">
        <f t="shared" si="0"/>
        <v>5.057800000000003</v>
      </c>
      <c r="H43" s="5"/>
      <c r="I43" s="5"/>
      <c r="J43" s="21"/>
      <c r="K43" s="25">
        <f>июл.14!K43+авг.14!H43-авг.14!G43</f>
        <v>-12.27839999999998</v>
      </c>
    </row>
    <row r="44" spans="1:11" x14ac:dyDescent="0.25">
      <c r="A44" s="5" t="s">
        <v>20</v>
      </c>
      <c r="B44" s="5">
        <v>41</v>
      </c>
      <c r="C44" s="25">
        <v>2.08</v>
      </c>
      <c r="D44" s="25">
        <v>3.1</v>
      </c>
      <c r="E44" s="25">
        <f t="shared" si="1"/>
        <v>1.02</v>
      </c>
      <c r="F44" s="25">
        <v>4.18</v>
      </c>
      <c r="G44" s="25">
        <f t="shared" si="0"/>
        <v>4.2635999999999994</v>
      </c>
      <c r="H44" s="5"/>
      <c r="I44" s="5"/>
      <c r="J44" s="5"/>
      <c r="K44" s="25">
        <f>июл.14!K44+авг.14!H44-авг.14!G44</f>
        <v>-8.9033999999999995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июл.14!K45+авг.14!H45-авг.14!G45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июл.14!K46+авг.14!H46-авг.14!G46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июл.14!K47+авг.14!H47-авг.14!G47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июл.14!K48+авг.14!H48-авг.14!G48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июл.14!K49+авг.14!H49-авг.14!G49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июл.14!K50+авг.14!H50-авг.14!G50</f>
        <v>0</v>
      </c>
    </row>
    <row r="51" spans="1:11" x14ac:dyDescent="0.25">
      <c r="A51" s="87" t="s">
        <v>130</v>
      </c>
      <c r="B51" s="5">
        <v>48</v>
      </c>
      <c r="C51" s="25">
        <v>5.7</v>
      </c>
      <c r="D51" s="25">
        <v>33.33</v>
      </c>
      <c r="E51" s="25">
        <f t="shared" si="1"/>
        <v>27.63</v>
      </c>
      <c r="F51" s="25">
        <v>4.18</v>
      </c>
      <c r="G51" s="25">
        <f t="shared" si="0"/>
        <v>115.49339999999999</v>
      </c>
      <c r="H51" s="5"/>
      <c r="I51" s="5"/>
      <c r="J51" s="5"/>
      <c r="K51" s="25">
        <f>июл.14!K51+авг.14!H51-авг.14!G51</f>
        <v>-115.49339999999999</v>
      </c>
    </row>
    <row r="52" spans="1:11" x14ac:dyDescent="0.25">
      <c r="A52" s="5" t="s">
        <v>21</v>
      </c>
      <c r="B52" s="5">
        <v>49</v>
      </c>
      <c r="C52" s="25">
        <v>22.22</v>
      </c>
      <c r="D52" s="25">
        <v>35.6</v>
      </c>
      <c r="E52" s="25">
        <f t="shared" si="1"/>
        <v>13.380000000000003</v>
      </c>
      <c r="F52" s="25">
        <v>4.18</v>
      </c>
      <c r="G52" s="25">
        <f t="shared" si="0"/>
        <v>55.928400000000003</v>
      </c>
      <c r="H52" s="5"/>
      <c r="I52" s="5"/>
      <c r="J52" s="5"/>
      <c r="K52" s="25">
        <f>июл.14!K52+авг.14!H52-авг.14!G52</f>
        <v>-124.56399999999999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июл.14!K53+авг.14!H53-авг.14!G53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июл.14!K54+авг.14!H54-авг.14!G54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июл.14!K55+авг.14!H55-авг.14!G55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июл.14!K56+авг.14!H56-авг.14!G56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июл.14!K57+авг.14!H57-авг.14!G57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июл.14!K58+авг.14!H58-авг.14!G58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июл.14!K59+авг.14!H59-авг.14!G59</f>
        <v>0</v>
      </c>
    </row>
    <row r="60" spans="1:11" x14ac:dyDescent="0.25">
      <c r="A60" s="5" t="s">
        <v>84</v>
      </c>
      <c r="B60" s="5">
        <v>57</v>
      </c>
      <c r="C60" s="25">
        <v>94</v>
      </c>
      <c r="D60" s="25">
        <v>110.87</v>
      </c>
      <c r="E60" s="25">
        <f t="shared" si="1"/>
        <v>16.870000000000005</v>
      </c>
      <c r="F60" s="25">
        <v>4.18</v>
      </c>
      <c r="G60" s="25">
        <f t="shared" si="0"/>
        <v>70.516600000000011</v>
      </c>
      <c r="H60" s="5"/>
      <c r="I60" s="5"/>
      <c r="J60" s="5"/>
      <c r="K60" s="25">
        <f>июл.14!K60+авг.14!H60-авг.14!G60</f>
        <v>-456.57990000000007</v>
      </c>
    </row>
    <row r="61" spans="1:11" x14ac:dyDescent="0.25">
      <c r="A61" s="5" t="s">
        <v>69</v>
      </c>
      <c r="B61" s="5">
        <v>58</v>
      </c>
      <c r="C61" s="25">
        <v>24.6</v>
      </c>
      <c r="D61" s="25">
        <v>28.95</v>
      </c>
      <c r="E61" s="25">
        <f t="shared" si="1"/>
        <v>4.3499999999999979</v>
      </c>
      <c r="F61" s="25">
        <v>4.18</v>
      </c>
      <c r="G61" s="25">
        <f t="shared" si="0"/>
        <v>18.182999999999989</v>
      </c>
      <c r="H61" s="5"/>
      <c r="I61" s="5"/>
      <c r="J61" s="5"/>
      <c r="K61" s="25">
        <f>июл.14!K61+авг.14!H61-авг.14!G61</f>
        <v>-118.87239999999998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июл.14!K62+авг.14!H62-авг.14!G62</f>
        <v>0</v>
      </c>
    </row>
    <row r="63" spans="1:11" x14ac:dyDescent="0.25">
      <c r="A63" s="87" t="s">
        <v>131</v>
      </c>
      <c r="B63" s="5">
        <v>61</v>
      </c>
      <c r="C63" s="25">
        <v>5.0999999999999996</v>
      </c>
      <c r="D63" s="25">
        <v>5.2</v>
      </c>
      <c r="E63" s="25">
        <f t="shared" si="1"/>
        <v>0.10000000000000053</v>
      </c>
      <c r="F63" s="25">
        <v>4.18</v>
      </c>
      <c r="G63" s="25">
        <f t="shared" si="0"/>
        <v>0.4180000000000022</v>
      </c>
      <c r="H63" s="5"/>
      <c r="I63" s="5"/>
      <c r="J63" s="5"/>
      <c r="K63" s="25">
        <f>июл.14!K63+авг.14!H63-авг.14!G63</f>
        <v>-0.4180000000000022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июл.14!K64+авг.14!H64-авг.14!G64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июл.14!K65+авг.14!H65-авг.14!G65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июл.14!K66+авг.14!H66-авг.14!G66</f>
        <v>0</v>
      </c>
    </row>
    <row r="67" spans="1:11" x14ac:dyDescent="0.25">
      <c r="A67" s="5" t="s">
        <v>105</v>
      </c>
      <c r="B67" s="5">
        <v>65</v>
      </c>
      <c r="C67" s="25">
        <v>9.86</v>
      </c>
      <c r="D67" s="25">
        <v>10.68</v>
      </c>
      <c r="E67" s="25">
        <f t="shared" si="1"/>
        <v>0.82000000000000028</v>
      </c>
      <c r="F67" s="25">
        <v>4.18</v>
      </c>
      <c r="G67" s="25">
        <f t="shared" si="0"/>
        <v>3.4276000000000009</v>
      </c>
      <c r="H67" s="5"/>
      <c r="I67" s="5"/>
      <c r="J67" s="5"/>
      <c r="K67" s="25">
        <f>июл.14!K67+авг.14!H67-авг.14!G67</f>
        <v>-42.173699999999997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июл.14!K68+авг.14!H68-авг.14!G68</f>
        <v>0</v>
      </c>
    </row>
    <row r="69" spans="1:11" x14ac:dyDescent="0.25">
      <c r="A69" s="5" t="s">
        <v>23</v>
      </c>
      <c r="B69" s="5">
        <v>68</v>
      </c>
      <c r="C69" s="25">
        <v>23.05</v>
      </c>
      <c r="D69" s="25">
        <v>45.52</v>
      </c>
      <c r="E69" s="25">
        <f t="shared" si="1"/>
        <v>22.470000000000002</v>
      </c>
      <c r="F69" s="25">
        <v>4.18</v>
      </c>
      <c r="G69" s="25">
        <f t="shared" si="0"/>
        <v>93.924599999999998</v>
      </c>
      <c r="H69" s="5"/>
      <c r="I69" s="5"/>
      <c r="J69" s="5"/>
      <c r="K69" s="25">
        <f>июл.14!K69+авг.14!H69-авг.14!G69</f>
        <v>-165.31900000000002</v>
      </c>
    </row>
    <row r="70" spans="1:11" x14ac:dyDescent="0.25">
      <c r="A70" s="5" t="s">
        <v>24</v>
      </c>
      <c r="B70" s="5">
        <v>69</v>
      </c>
      <c r="C70" s="25">
        <v>8229.15</v>
      </c>
      <c r="D70" s="25">
        <v>8377.36</v>
      </c>
      <c r="E70" s="25">
        <f t="shared" si="1"/>
        <v>148.21000000000095</v>
      </c>
      <c r="F70" s="25">
        <v>4.18</v>
      </c>
      <c r="G70" s="25">
        <f t="shared" ref="G70:G132" si="2">F70*E70</f>
        <v>619.51780000000394</v>
      </c>
      <c r="H70" s="11"/>
      <c r="I70" s="5"/>
      <c r="J70" s="21"/>
      <c r="K70" s="25">
        <f>июл.14!K70+авг.14!H70-авг.14!G70</f>
        <v>-404.85750000000075</v>
      </c>
    </row>
    <row r="71" spans="1:11" x14ac:dyDescent="0.25">
      <c r="A71" s="5" t="s">
        <v>25</v>
      </c>
      <c r="B71" s="5">
        <v>70</v>
      </c>
      <c r="C71" s="25">
        <v>1125</v>
      </c>
      <c r="D71" s="25">
        <v>1125.52</v>
      </c>
      <c r="E71" s="25">
        <f t="shared" ref="E71:E133" si="3">D71-C71</f>
        <v>0.51999999999998181</v>
      </c>
      <c r="F71" s="25">
        <v>4.18</v>
      </c>
      <c r="G71" s="25">
        <f t="shared" si="2"/>
        <v>2.173599999999924</v>
      </c>
      <c r="H71" s="5"/>
      <c r="I71" s="5"/>
      <c r="J71" s="5"/>
      <c r="K71" s="25">
        <f>июл.14!K71+авг.14!H71-авг.14!G71</f>
        <v>-4511.0076999999992</v>
      </c>
    </row>
    <row r="72" spans="1:11" x14ac:dyDescent="0.25">
      <c r="A72" s="5" t="s">
        <v>70</v>
      </c>
      <c r="B72" s="5">
        <v>71</v>
      </c>
      <c r="C72" s="25">
        <v>2148.9299999999998</v>
      </c>
      <c r="D72" s="25">
        <v>2170.4</v>
      </c>
      <c r="E72" s="25">
        <f t="shared" si="3"/>
        <v>21.470000000000255</v>
      </c>
      <c r="F72" s="25">
        <v>4.18</v>
      </c>
      <c r="G72" s="25">
        <f t="shared" si="2"/>
        <v>89.744600000001057</v>
      </c>
      <c r="H72" s="11">
        <v>1203</v>
      </c>
      <c r="I72" s="5">
        <v>763</v>
      </c>
      <c r="J72" s="21">
        <v>41866</v>
      </c>
      <c r="K72" s="25">
        <f>июл.14!K72+авг.14!H72-авг.14!G72</f>
        <v>1306.9884000000002</v>
      </c>
    </row>
    <row r="73" spans="1:11" x14ac:dyDescent="0.25">
      <c r="A73" s="5" t="s">
        <v>26</v>
      </c>
      <c r="B73" s="5">
        <v>73</v>
      </c>
      <c r="C73" s="25">
        <v>1.9</v>
      </c>
      <c r="D73" s="25">
        <v>40.9</v>
      </c>
      <c r="E73" s="25">
        <f t="shared" si="3"/>
        <v>39</v>
      </c>
      <c r="F73" s="25">
        <v>4.18</v>
      </c>
      <c r="G73" s="25">
        <f t="shared" si="2"/>
        <v>163.01999999999998</v>
      </c>
      <c r="H73" s="5"/>
      <c r="I73" s="5"/>
      <c r="J73" s="5"/>
      <c r="K73" s="25">
        <f>июл.14!K73+авг.14!H73-авг.14!G73</f>
        <v>-163.01999999999998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июл.14!K74+авг.14!H74-авг.14!G74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июл.14!K75+авг.14!H75-авг.14!G75</f>
        <v>0</v>
      </c>
    </row>
    <row r="76" spans="1:11" x14ac:dyDescent="0.25">
      <c r="A76" s="5" t="s">
        <v>5</v>
      </c>
      <c r="B76" s="5">
        <v>76</v>
      </c>
      <c r="C76" s="25">
        <v>472.31</v>
      </c>
      <c r="D76" s="25">
        <v>488.21</v>
      </c>
      <c r="E76" s="25">
        <f t="shared" si="3"/>
        <v>15.899999999999977</v>
      </c>
      <c r="F76" s="25">
        <v>4.18</v>
      </c>
      <c r="G76" s="25">
        <f t="shared" si="2"/>
        <v>66.461999999999904</v>
      </c>
      <c r="H76" s="5">
        <v>340.85</v>
      </c>
      <c r="I76" s="5">
        <v>16812</v>
      </c>
      <c r="J76" s="21">
        <v>41869</v>
      </c>
      <c r="K76" s="25">
        <f>июл.14!K76+авг.14!H76-авг.14!G76</f>
        <v>22.512200000000121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июл.14!K77+авг.14!H77-авг.14!G77</f>
        <v>1000</v>
      </c>
    </row>
    <row r="78" spans="1:11" x14ac:dyDescent="0.25">
      <c r="A78" s="42" t="s">
        <v>93</v>
      </c>
      <c r="B78" s="5">
        <v>79</v>
      </c>
      <c r="C78" s="25">
        <v>1182.23</v>
      </c>
      <c r="D78" s="25">
        <v>1309.8599999999999</v>
      </c>
      <c r="E78" s="25">
        <f t="shared" si="3"/>
        <v>127.62999999999988</v>
      </c>
      <c r="F78" s="25">
        <v>4.18</v>
      </c>
      <c r="G78" s="25">
        <f t="shared" si="2"/>
        <v>533.4933999999995</v>
      </c>
      <c r="H78" s="5">
        <v>1000</v>
      </c>
      <c r="I78" s="5">
        <v>855</v>
      </c>
      <c r="J78" s="21">
        <v>41872</v>
      </c>
      <c r="K78" s="25">
        <f>июл.14!K78+авг.14!H78-авг.14!G78</f>
        <v>-4313.1504999999997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июл.14!K79+авг.14!H79-авг.14!G79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июл.14!K80+авг.14!H80-авг.14!G80</f>
        <v>0</v>
      </c>
    </row>
    <row r="81" spans="1:11" x14ac:dyDescent="0.25">
      <c r="A81" s="5" t="s">
        <v>27</v>
      </c>
      <c r="B81" s="5">
        <v>82</v>
      </c>
      <c r="C81" s="25">
        <v>39.979999999999997</v>
      </c>
      <c r="D81" s="25">
        <v>39.979999999999997</v>
      </c>
      <c r="E81" s="25">
        <f t="shared" si="3"/>
        <v>0</v>
      </c>
      <c r="F81" s="25">
        <v>4.18</v>
      </c>
      <c r="G81" s="25">
        <f t="shared" si="2"/>
        <v>0</v>
      </c>
      <c r="H81" s="5"/>
      <c r="I81" s="5"/>
      <c r="J81" s="21"/>
      <c r="K81" s="25">
        <f>июл.14!K81+авг.14!H81-авг.14!G81</f>
        <v>49.087300000000013</v>
      </c>
    </row>
    <row r="82" spans="1:11" x14ac:dyDescent="0.25">
      <c r="A82" s="5" t="s">
        <v>28</v>
      </c>
      <c r="B82" s="5">
        <v>83</v>
      </c>
      <c r="C82" s="25">
        <v>390.54</v>
      </c>
      <c r="D82" s="25">
        <v>470.56</v>
      </c>
      <c r="E82" s="25">
        <f t="shared" si="3"/>
        <v>80.019999999999982</v>
      </c>
      <c r="F82" s="25">
        <v>4.18</v>
      </c>
      <c r="G82" s="25">
        <f t="shared" si="2"/>
        <v>334.48359999999991</v>
      </c>
      <c r="H82" s="5"/>
      <c r="I82" s="5"/>
      <c r="J82" s="5"/>
      <c r="K82" s="25">
        <f>июл.14!K82+авг.14!H82-авг.14!G82</f>
        <v>-1929.6767999999997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25">
        <v>4.18</v>
      </c>
      <c r="G83" s="25">
        <f t="shared" si="2"/>
        <v>0</v>
      </c>
      <c r="H83" s="5"/>
      <c r="I83" s="5"/>
      <c r="J83" s="5"/>
      <c r="K83" s="25">
        <f>июл.14!K83+авг.14!H83-авг.14!G83</f>
        <v>0</v>
      </c>
    </row>
    <row r="84" spans="1:11" x14ac:dyDescent="0.25">
      <c r="A84" s="42" t="s">
        <v>85</v>
      </c>
      <c r="B84" s="5">
        <v>85</v>
      </c>
      <c r="C84" s="25">
        <v>98.51</v>
      </c>
      <c r="D84" s="25">
        <v>123.06</v>
      </c>
      <c r="E84" s="25">
        <f t="shared" si="3"/>
        <v>24.549999999999997</v>
      </c>
      <c r="F84" s="25">
        <v>4.18</v>
      </c>
      <c r="G84" s="25">
        <f t="shared" si="2"/>
        <v>102.61899999999999</v>
      </c>
      <c r="H84" s="5"/>
      <c r="I84" s="5"/>
      <c r="J84" s="21"/>
      <c r="K84" s="25">
        <f>июл.14!K84+авг.14!H84-авг.14!G84</f>
        <v>-447.25099999999998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июл.14!K85+авг.14!H85-авг.14!G85</f>
        <v>0</v>
      </c>
    </row>
    <row r="86" spans="1:11" x14ac:dyDescent="0.25">
      <c r="A86" s="5" t="s">
        <v>30</v>
      </c>
      <c r="B86" s="5">
        <v>87</v>
      </c>
      <c r="C86" s="25">
        <v>356.22</v>
      </c>
      <c r="D86" s="25">
        <v>507.84</v>
      </c>
      <c r="E86" s="25">
        <f t="shared" si="3"/>
        <v>151.61999999999995</v>
      </c>
      <c r="F86" s="25">
        <v>4.18</v>
      </c>
      <c r="G86" s="25">
        <f t="shared" si="2"/>
        <v>633.77159999999969</v>
      </c>
      <c r="H86" s="5"/>
      <c r="I86" s="5"/>
      <c r="J86" s="5"/>
      <c r="K86" s="25">
        <f>июл.14!K86+авг.14!H86-авг.14!G86</f>
        <v>-2080.1743999999999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июл.14!K87+авг.14!H87-авг.14!G87</f>
        <v>0</v>
      </c>
    </row>
    <row r="88" spans="1:11" x14ac:dyDescent="0.25">
      <c r="A88" s="5" t="s">
        <v>32</v>
      </c>
      <c r="B88" s="5">
        <v>89</v>
      </c>
      <c r="C88" s="25">
        <v>776.32</v>
      </c>
      <c r="D88" s="25">
        <v>777.65</v>
      </c>
      <c r="E88" s="25">
        <f t="shared" si="3"/>
        <v>1.3299999999999272</v>
      </c>
      <c r="F88" s="25">
        <v>4.18</v>
      </c>
      <c r="G88" s="25">
        <f t="shared" si="2"/>
        <v>5.5593999999996955</v>
      </c>
      <c r="H88" s="5"/>
      <c r="I88" s="5"/>
      <c r="J88" s="21"/>
      <c r="K88" s="25">
        <f>июл.14!K88+авг.14!H88-авг.14!G88</f>
        <v>-474.06149999999906</v>
      </c>
    </row>
    <row r="89" spans="1:11" x14ac:dyDescent="0.25">
      <c r="A89" s="5" t="s">
        <v>94</v>
      </c>
      <c r="B89" s="5">
        <v>90</v>
      </c>
      <c r="C89" s="25">
        <v>267.45</v>
      </c>
      <c r="D89" s="25">
        <v>306.89999999999998</v>
      </c>
      <c r="E89" s="25">
        <f t="shared" si="3"/>
        <v>39.449999999999989</v>
      </c>
      <c r="F89" s="25">
        <v>4.18</v>
      </c>
      <c r="G89" s="25">
        <f t="shared" si="2"/>
        <v>164.90099999999995</v>
      </c>
      <c r="H89" s="5"/>
      <c r="I89" s="5"/>
      <c r="J89" s="21"/>
      <c r="K89" s="25">
        <f>июл.14!K89+авг.14!H89-авг.14!G89</f>
        <v>239.27340000000004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июл.14!K90+авг.14!H90-авг.14!G90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июл.14!K91+авг.14!H91-авг.14!G91</f>
        <v>0</v>
      </c>
    </row>
    <row r="92" spans="1:11" x14ac:dyDescent="0.25">
      <c r="A92" s="5" t="s">
        <v>95</v>
      </c>
      <c r="B92" s="5">
        <v>93</v>
      </c>
      <c r="C92" s="25">
        <v>159.25</v>
      </c>
      <c r="D92" s="25">
        <v>159.6</v>
      </c>
      <c r="E92" s="25">
        <f t="shared" si="3"/>
        <v>0.34999999999999432</v>
      </c>
      <c r="F92" s="25">
        <v>4.18</v>
      </c>
      <c r="G92" s="25">
        <f t="shared" si="2"/>
        <v>1.4629999999999761</v>
      </c>
      <c r="H92" s="5"/>
      <c r="I92" s="5"/>
      <c r="J92" s="21"/>
      <c r="K92" s="25">
        <f>июл.14!K92+авг.14!H92-авг.14!G92</f>
        <v>4349.1359000000002</v>
      </c>
    </row>
    <row r="93" spans="1:11" x14ac:dyDescent="0.25">
      <c r="A93" s="5" t="s">
        <v>101</v>
      </c>
      <c r="B93" s="5">
        <v>94</v>
      </c>
      <c r="C93" s="25">
        <v>68.53</v>
      </c>
      <c r="D93" s="25">
        <v>102.35</v>
      </c>
      <c r="E93" s="25">
        <f t="shared" si="3"/>
        <v>33.819999999999993</v>
      </c>
      <c r="F93" s="25">
        <v>4.18</v>
      </c>
      <c r="G93" s="25">
        <f t="shared" si="2"/>
        <v>141.36759999999995</v>
      </c>
      <c r="H93" s="5"/>
      <c r="I93" s="5"/>
      <c r="J93" s="5"/>
      <c r="K93" s="25">
        <f>июл.14!K93+авг.14!H93-авг.14!G93</f>
        <v>-422.72259999999994</v>
      </c>
    </row>
    <row r="94" spans="1:11" x14ac:dyDescent="0.25">
      <c r="A94" s="5" t="s">
        <v>123</v>
      </c>
      <c r="B94" s="5">
        <v>95</v>
      </c>
      <c r="C94" s="25">
        <v>5.8</v>
      </c>
      <c r="D94" s="25">
        <v>5.8</v>
      </c>
      <c r="E94" s="25">
        <f t="shared" si="3"/>
        <v>0</v>
      </c>
      <c r="F94" s="25">
        <v>4.18</v>
      </c>
      <c r="G94" s="25">
        <f t="shared" si="2"/>
        <v>0</v>
      </c>
      <c r="H94" s="5"/>
      <c r="I94" s="5"/>
      <c r="J94" s="5"/>
      <c r="K94" s="25">
        <f>июл.14!K94+авг.14!H94-авг.14!G94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июл.14!K95+авг.14!H95-авг.14!G95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июл.14!K96+авг.14!H96-авг.14!G96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июл.14!K97+авг.14!H97-авг.14!G97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июл.14!K98+авг.14!H98-авг.14!G98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июл.14!K99+авг.14!H99-авг.14!G99</f>
        <v>0</v>
      </c>
    </row>
    <row r="100" spans="1:11" x14ac:dyDescent="0.25">
      <c r="A100" s="5" t="s">
        <v>132</v>
      </c>
      <c r="B100" s="5">
        <v>101</v>
      </c>
      <c r="C100" s="25">
        <v>5.7</v>
      </c>
      <c r="D100" s="25">
        <v>9.1</v>
      </c>
      <c r="E100" s="25">
        <f t="shared" si="3"/>
        <v>3.3999999999999995</v>
      </c>
      <c r="F100" s="25">
        <v>4.18</v>
      </c>
      <c r="G100" s="25">
        <f t="shared" si="2"/>
        <v>14.211999999999996</v>
      </c>
      <c r="H100" s="5"/>
      <c r="I100" s="5"/>
      <c r="J100" s="5"/>
      <c r="K100" s="25">
        <f>июл.14!K100+авг.14!H100-авг.14!G100</f>
        <v>-14.211999999999996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июл.14!K101+авг.14!H101-авг.14!G101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июл.14!K102+авг.14!H102-авг.14!G102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июл.14!K103+авг.14!H103-авг.14!G103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июл.14!K104+авг.14!H104-авг.14!G104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июл.14!K105+авг.14!H105-авг.14!G105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июл.14!K106+авг.14!H106-авг.14!G106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июл.14!K107+авг.14!H107-авг.14!G107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июл.14!K108+авг.14!H108-авг.14!G108</f>
        <v>0</v>
      </c>
    </row>
    <row r="109" spans="1:11" x14ac:dyDescent="0.25">
      <c r="A109" s="5" t="s">
        <v>103</v>
      </c>
      <c r="B109" s="5">
        <v>110</v>
      </c>
      <c r="C109" s="25">
        <v>72.27</v>
      </c>
      <c r="D109" s="25">
        <v>99.89</v>
      </c>
      <c r="E109" s="25">
        <f t="shared" si="3"/>
        <v>27.620000000000005</v>
      </c>
      <c r="F109" s="25">
        <v>4.18</v>
      </c>
      <c r="G109" s="25">
        <f t="shared" si="2"/>
        <v>115.45160000000001</v>
      </c>
      <c r="H109" s="5"/>
      <c r="I109" s="5"/>
      <c r="J109" s="5"/>
      <c r="K109" s="25">
        <f>июл.14!K109+авг.14!H109-авг.14!G109</f>
        <v>-391.72370000000001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июл.14!K110+авг.14!H110-авг.14!G110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июл.14!K111+авг.14!H111-авг.14!G111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июл.14!K112+авг.14!H112-авг.14!G112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июл.14!K113+авг.14!H113-авг.14!G113</f>
        <v>0</v>
      </c>
    </row>
    <row r="114" spans="1:11" x14ac:dyDescent="0.25">
      <c r="A114" s="42" t="s">
        <v>86</v>
      </c>
      <c r="B114" s="5">
        <v>116</v>
      </c>
      <c r="C114" s="25">
        <v>13961.18</v>
      </c>
      <c r="D114" s="25">
        <v>14320.78</v>
      </c>
      <c r="E114" s="25">
        <f t="shared" si="3"/>
        <v>359.60000000000036</v>
      </c>
      <c r="F114" s="25">
        <v>4.18</v>
      </c>
      <c r="G114" s="25">
        <f t="shared" si="2"/>
        <v>1503.1280000000015</v>
      </c>
      <c r="H114" s="5">
        <v>2550.35</v>
      </c>
      <c r="I114" s="5">
        <v>37</v>
      </c>
      <c r="J114" s="21">
        <v>41859</v>
      </c>
      <c r="K114" s="25">
        <f>июл.14!K114+авг.14!H114-авг.14!G114</f>
        <v>-2485.4619999999982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25">
        <v>4.18</v>
      </c>
      <c r="G115" s="25">
        <f t="shared" si="2"/>
        <v>0</v>
      </c>
      <c r="H115" s="5"/>
      <c r="I115" s="5"/>
      <c r="J115" s="5"/>
      <c r="K115" s="25">
        <f>июл.14!K115+авг.14!H115-авг.14!G115</f>
        <v>0</v>
      </c>
    </row>
    <row r="116" spans="1:11" x14ac:dyDescent="0.25">
      <c r="A116" s="5" t="s">
        <v>104</v>
      </c>
      <c r="B116" s="5">
        <v>118</v>
      </c>
      <c r="C116" s="25">
        <v>140.75</v>
      </c>
      <c r="D116" s="25">
        <v>198.04</v>
      </c>
      <c r="E116" s="25">
        <f t="shared" si="3"/>
        <v>57.289999999999992</v>
      </c>
      <c r="F116" s="25">
        <v>4.18</v>
      </c>
      <c r="G116" s="25">
        <f t="shared" si="2"/>
        <v>239.47219999999996</v>
      </c>
      <c r="H116" s="5"/>
      <c r="I116" s="5"/>
      <c r="J116" s="5"/>
      <c r="K116" s="25">
        <f>июл.14!K116+авг.14!H116-авг.14!G116</f>
        <v>-825.38279999999986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июл.14!K117+авг.14!H117-авг.14!G117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июл.14!K118+авг.14!H118-авг.14!G118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июл.14!K119+авг.14!H119-авг.14!G119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июл.14!K120+авг.14!H120-авг.14!G120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июл.14!K121+авг.14!H121-авг.14!G121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июл.14!K122+авг.14!H122-авг.14!G122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июл.14!K123+авг.14!H123-авг.14!G123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июл.14!K124+авг.14!H124-авг.14!G124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июл.14!K125+авг.14!H125-авг.14!G125</f>
        <v>0</v>
      </c>
    </row>
    <row r="126" spans="1:11" x14ac:dyDescent="0.25">
      <c r="A126" s="5" t="s">
        <v>99</v>
      </c>
      <c r="B126" s="5">
        <v>129</v>
      </c>
      <c r="C126" s="25">
        <v>1.9</v>
      </c>
      <c r="D126" s="25">
        <v>4.8499999999999996</v>
      </c>
      <c r="E126" s="25">
        <f t="shared" si="3"/>
        <v>2.9499999999999997</v>
      </c>
      <c r="F126" s="25">
        <v>4.18</v>
      </c>
      <c r="G126" s="25">
        <f t="shared" si="2"/>
        <v>12.330999999999998</v>
      </c>
      <c r="H126" s="5"/>
      <c r="I126" s="5"/>
      <c r="J126" s="5"/>
      <c r="K126" s="25">
        <f>июл.14!K126+авг.14!H126-авг.14!G126</f>
        <v>-17.973999999999997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июл.14!K127+авг.14!H127-авг.14!G127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июл.14!K128+авг.14!H128-авг.14!G128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июл.14!K129+авг.14!H129-авг.14!G129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июл.14!K130+авг.14!H130-авг.14!G130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июл.14!K131+авг.14!H131-авг.14!G131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июл.14!K132+авг.14!H132-авг.14!G132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ref="G133:G196" si="4">F133*E133</f>
        <v>0</v>
      </c>
      <c r="H133" s="5"/>
      <c r="I133" s="5"/>
      <c r="J133" s="5"/>
      <c r="K133" s="25">
        <f>июл.14!K133+авг.14!H133-авг.14!G133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25">
        <v>4.18</v>
      </c>
      <c r="G134" s="25">
        <f t="shared" si="4"/>
        <v>0</v>
      </c>
      <c r="H134" s="5"/>
      <c r="I134" s="5"/>
      <c r="J134" s="5"/>
      <c r="K134" s="25">
        <f>июл.14!K134+авг.14!H134-авг.14!G134</f>
        <v>0</v>
      </c>
    </row>
    <row r="135" spans="1:11" x14ac:dyDescent="0.25">
      <c r="A135" s="42" t="s">
        <v>87</v>
      </c>
      <c r="B135" s="5">
        <v>138</v>
      </c>
      <c r="C135" s="25">
        <v>106.2</v>
      </c>
      <c r="D135" s="25">
        <v>114.09</v>
      </c>
      <c r="E135" s="25">
        <f t="shared" si="5"/>
        <v>7.8900000000000006</v>
      </c>
      <c r="F135" s="25">
        <v>4.18</v>
      </c>
      <c r="G135" s="25">
        <f t="shared" si="4"/>
        <v>32.980200000000004</v>
      </c>
      <c r="H135" s="5"/>
      <c r="I135" s="5"/>
      <c r="J135" s="21"/>
      <c r="K135" s="25">
        <f>июл.14!K135+авг.14!H135-авг.14!G135</f>
        <v>142.31120000000001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июл.14!K136+авг.14!H136-авг.14!G136</f>
        <v>0</v>
      </c>
    </row>
    <row r="137" spans="1:11" x14ac:dyDescent="0.25">
      <c r="A137" s="5" t="s">
        <v>88</v>
      </c>
      <c r="B137" s="5">
        <v>140</v>
      </c>
      <c r="C137" s="25">
        <v>122.44</v>
      </c>
      <c r="D137" s="25">
        <v>174.95</v>
      </c>
      <c r="E137" s="25">
        <f t="shared" si="5"/>
        <v>52.509999999999991</v>
      </c>
      <c r="F137" s="25">
        <v>4.18</v>
      </c>
      <c r="G137" s="25">
        <f t="shared" si="4"/>
        <v>219.49179999999996</v>
      </c>
      <c r="H137" s="5"/>
      <c r="I137" s="5"/>
      <c r="J137" s="5"/>
      <c r="K137" s="25">
        <f>июл.14!K137+авг.14!H137-авг.14!G137</f>
        <v>-722.4289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июл.14!K138+авг.14!H138-авг.14!G138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июл.14!K139+авг.14!H139-авг.14!G139</f>
        <v>0</v>
      </c>
    </row>
    <row r="140" spans="1:11" x14ac:dyDescent="0.25">
      <c r="A140" s="5" t="s">
        <v>37</v>
      </c>
      <c r="B140" s="5">
        <v>143</v>
      </c>
      <c r="C140" s="25">
        <v>1.99</v>
      </c>
      <c r="D140" s="25">
        <v>7.07</v>
      </c>
      <c r="E140" s="25">
        <f t="shared" si="5"/>
        <v>5.08</v>
      </c>
      <c r="F140" s="25">
        <v>4.18</v>
      </c>
      <c r="G140" s="25">
        <f t="shared" si="4"/>
        <v>21.234399999999997</v>
      </c>
      <c r="H140" s="5"/>
      <c r="I140" s="5"/>
      <c r="J140" s="5"/>
      <c r="K140" s="25">
        <f>июл.14!K140+авг.14!H140-авг.14!G140</f>
        <v>-21.694199999999999</v>
      </c>
    </row>
    <row r="141" spans="1:11" x14ac:dyDescent="0.25">
      <c r="A141" s="5" t="s">
        <v>124</v>
      </c>
      <c r="B141" s="5">
        <v>144</v>
      </c>
      <c r="C141" s="25">
        <v>8.83</v>
      </c>
      <c r="D141" s="25">
        <v>114.09</v>
      </c>
      <c r="E141" s="25">
        <f t="shared" si="5"/>
        <v>105.26</v>
      </c>
      <c r="F141" s="25">
        <v>4.18</v>
      </c>
      <c r="G141" s="25">
        <f t="shared" si="4"/>
        <v>439.98680000000002</v>
      </c>
      <c r="H141" s="5"/>
      <c r="I141" s="5"/>
      <c r="J141" s="5"/>
      <c r="K141" s="25">
        <f>июл.14!K141+авг.14!H141-авг.14!G141</f>
        <v>-467.86740000000003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июл.14!K142+авг.14!H142-авг.14!G142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июл.14!K143+авг.14!H143-авг.14!G143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июл.14!K144+авг.14!H144-авг.14!G144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июл.14!K145+авг.14!H145-авг.14!G145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июл.14!K146+авг.14!H146-авг.14!G146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июл.14!K147+авг.14!H147-авг.14!G147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июл.14!K148+авг.14!H148-авг.14!G148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июл.14!K149+авг.14!H149-авг.14!G149</f>
        <v>0</v>
      </c>
    </row>
    <row r="150" spans="1:11" x14ac:dyDescent="0.25">
      <c r="A150" s="5" t="s">
        <v>134</v>
      </c>
      <c r="B150" s="5">
        <v>153</v>
      </c>
      <c r="C150" s="25">
        <v>0.55000000000000004</v>
      </c>
      <c r="D150" s="25">
        <v>8.5500000000000007</v>
      </c>
      <c r="E150" s="25">
        <f t="shared" si="5"/>
        <v>8</v>
      </c>
      <c r="F150" s="25">
        <v>4.18</v>
      </c>
      <c r="G150" s="25">
        <f t="shared" si="4"/>
        <v>33.44</v>
      </c>
      <c r="H150" s="5"/>
      <c r="I150" s="5"/>
      <c r="J150" s="5"/>
      <c r="K150" s="25">
        <f>июл.14!K150+авг.14!H150-авг.14!G150</f>
        <v>-33.44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июл.14!K151+авг.14!H151-авг.14!G151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июл.14!K152+авг.14!H152-авг.14!G152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июл.14!K153+авг.14!H153-авг.14!G153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25">
        <v>4.18</v>
      </c>
      <c r="G154" s="25">
        <f t="shared" si="4"/>
        <v>0</v>
      </c>
      <c r="H154" s="5"/>
      <c r="I154" s="5"/>
      <c r="J154" s="5"/>
      <c r="K154" s="25">
        <f>июл.14!K154+авг.14!H154-авг.14!G154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июл.14!K155+авг.14!H155-авг.14!G155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июл.14!K156+авг.14!H156-авг.14!G156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июл.14!K157+авг.14!H157-авг.14!G157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июл.14!K158+авг.14!H158-авг.14!G158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июл.14!K159+авг.14!H159-авг.14!G159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июл.14!K160+авг.14!H160-авг.14!G160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июл.14!K161+авг.14!H161-авг.14!G161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июл.14!K162+авг.14!H162-авг.14!G162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июл.14!K163+авг.14!H163-авг.14!G163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июл.14!K164+авг.14!H164-авг.14!G164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июл.14!K165+авг.14!H165-авг.14!G165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июл.14!K166+авг.14!H166-авг.14!G166</f>
        <v>0</v>
      </c>
    </row>
    <row r="167" spans="1:11" x14ac:dyDescent="0.25">
      <c r="A167" s="5" t="s">
        <v>106</v>
      </c>
      <c r="B167" s="5">
        <v>170</v>
      </c>
      <c r="C167" s="25">
        <v>192.1</v>
      </c>
      <c r="D167" s="25">
        <v>209.4</v>
      </c>
      <c r="E167" s="25">
        <f t="shared" si="5"/>
        <v>17.300000000000011</v>
      </c>
      <c r="F167" s="25">
        <v>4.18</v>
      </c>
      <c r="G167" s="25">
        <f t="shared" si="4"/>
        <v>72.314000000000036</v>
      </c>
      <c r="H167" s="5"/>
      <c r="I167" s="5"/>
      <c r="J167" s="5"/>
      <c r="K167" s="25">
        <f>июл.14!K167+авг.14!H167-авг.14!G167</f>
        <v>-849.09479999999996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июл.14!K168+авг.14!H168-авг.14!G168</f>
        <v>0</v>
      </c>
    </row>
    <row r="169" spans="1:11" x14ac:dyDescent="0.25">
      <c r="A169" s="5" t="s">
        <v>38</v>
      </c>
      <c r="B169" s="5">
        <v>172</v>
      </c>
      <c r="C169" s="25">
        <v>1.32</v>
      </c>
      <c r="D169" s="25">
        <v>1.32</v>
      </c>
      <c r="E169" s="25">
        <f t="shared" si="5"/>
        <v>0</v>
      </c>
      <c r="F169" s="25">
        <v>4.18</v>
      </c>
      <c r="G169" s="25">
        <f t="shared" si="4"/>
        <v>0</v>
      </c>
      <c r="H169" s="5"/>
      <c r="I169" s="5"/>
      <c r="J169" s="21"/>
      <c r="K169" s="25">
        <f>июл.14!K169+авг.14!H169-авг.14!G169</f>
        <v>2359.3624</v>
      </c>
    </row>
    <row r="170" spans="1:11" x14ac:dyDescent="0.25">
      <c r="A170" s="5" t="s">
        <v>39</v>
      </c>
      <c r="B170" s="5">
        <v>173</v>
      </c>
      <c r="C170" s="25">
        <v>4027.41</v>
      </c>
      <c r="D170" s="25">
        <v>4236.3599999999997</v>
      </c>
      <c r="E170" s="25">
        <f t="shared" si="5"/>
        <v>208.94999999999982</v>
      </c>
      <c r="F170" s="25">
        <v>4.18</v>
      </c>
      <c r="G170" s="25">
        <f t="shared" si="4"/>
        <v>873.41099999999915</v>
      </c>
      <c r="H170" s="5"/>
      <c r="I170" s="5"/>
      <c r="J170" s="21"/>
      <c r="K170" s="25">
        <f>июл.14!K170+авг.14!H170-авг.14!G170</f>
        <v>-3098.8135999999968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июл.14!K171+авг.14!H171-авг.14!G171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июл.14!K172+авг.14!H172-авг.14!G172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июл.14!K173+авг.14!H173-авг.14!G173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июл.14!K174+авг.14!H174-авг.14!G174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июл.14!K175+авг.14!H175-авг.14!G175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июл.14!K176+авг.14!H176-авг.14!G176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июл.14!K177+авг.14!H177-авг.14!G177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июл.14!K178+авг.14!H178-авг.14!G178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июл.14!K179+авг.14!H179-авг.14!G179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июл.14!K180+авг.14!H180-авг.14!G180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июл.14!K181+авг.14!H181-авг.14!G181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июл.14!K182+авг.14!H182-авг.14!G182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июл.14!K183+авг.14!H183-авг.14!G183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июл.14!K184+авг.14!H184-авг.14!G184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июл.14!K185+авг.14!H185-авг.14!G185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июл.14!K186+авг.14!H186-авг.14!G186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июл.14!K187+авг.14!H187-авг.14!G187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июл.14!K188+авг.14!H188-авг.14!G188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июл.14!K189+авг.14!H189-авг.14!G189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июл.14!K190+авг.14!H190-авг.14!G190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июл.14!K191+авг.14!H191-авг.14!G191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июл.14!K192+авг.14!H192-авг.14!G192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июл.14!K193+авг.14!H193-авг.14!G193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июл.14!K194+авг.14!H194-авг.14!G194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июл.14!K195+авг.14!H195-авг.14!G195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июл.14!K196+авг.14!H196-авг.14!G196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ref="G197:G260" si="6">F197*E197</f>
        <v>0</v>
      </c>
      <c r="H197" s="5"/>
      <c r="I197" s="5"/>
      <c r="J197" s="5"/>
      <c r="K197" s="25">
        <f>июл.14!K197+авг.14!H197-авг.14!G197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25">
        <v>4.18</v>
      </c>
      <c r="G198" s="25">
        <f t="shared" si="6"/>
        <v>0</v>
      </c>
      <c r="H198" s="5"/>
      <c r="I198" s="5"/>
      <c r="J198" s="5"/>
      <c r="K198" s="25">
        <f>июл.14!K198+авг.14!H198-авг.14!G198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25">
        <v>4.18</v>
      </c>
      <c r="G199" s="25">
        <f t="shared" si="6"/>
        <v>0</v>
      </c>
      <c r="H199" s="5"/>
      <c r="I199" s="5"/>
      <c r="J199" s="5"/>
      <c r="K199" s="25">
        <f>июл.14!K199+авг.14!H199-авг.14!G199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июл.14!K200+авг.14!H200-авг.14!G200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июл.14!K201+авг.14!H201-авг.14!G201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июл.14!K202+авг.14!H202-авг.14!G202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июл.14!K203+авг.14!H203-авг.14!G203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июл.14!K204+авг.14!H204-авг.14!G204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25">
        <v>4.18</v>
      </c>
      <c r="G205" s="25">
        <f t="shared" si="6"/>
        <v>0</v>
      </c>
      <c r="H205" s="5"/>
      <c r="I205" s="5"/>
      <c r="J205" s="5"/>
      <c r="K205" s="25">
        <f>июл.14!K205+авг.14!H205-авг.14!G205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июл.14!K206+авг.14!H206-авг.14!G206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июл.14!K207+авг.14!H207-авг.14!G207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июл.14!K208+авг.14!H208-авг.14!G208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июл.14!K209+авг.14!H209-авг.14!G209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июл.14!K210+авг.14!H210-авг.14!G210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июл.14!K211+авг.14!H211-авг.14!G211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июл.14!K212+авг.14!H212-авг.14!G212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июл.14!K213+авг.14!H213-авг.14!G213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июл.14!K214+авг.14!H214-авг.14!G214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июл.14!K215+авг.14!H215-авг.14!G215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июл.14!K216+авг.14!H216-авг.14!G216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июл.14!K217+авг.14!H217-авг.14!G217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июл.14!K218+авг.14!H218-авг.14!G218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июл.14!K219+авг.14!H219-авг.14!G219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июл.14!K220+авг.14!H220-авг.14!G220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июл.14!K221+авг.14!H221-авг.14!G221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июл.14!K222+авг.14!H222-авг.14!G222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июл.14!K223+авг.14!H223-авг.14!G223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июл.14!K224+авг.14!H224-авг.14!G224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июл.14!K225+авг.14!H225-авг.14!G225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июл.14!K226+авг.14!H226-авг.14!G226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июл.14!K227+авг.14!H227-авг.14!G227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июл.14!K228+авг.14!H228-авг.14!G228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июл.14!K229+авг.14!H229-авг.14!G229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июл.14!K230+авг.14!H230-авг.14!G230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июл.14!K231+авг.14!H231-авг.14!G231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июл.14!K232+авг.14!H232-авг.14!G232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июл.14!K233+авг.14!H233-авг.14!G233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июл.14!K234+авг.14!H234-авг.14!G234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июл.14!K235+авг.14!H235-авг.14!G235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июл.14!K236+авг.14!H236-авг.14!G236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июл.14!K237+авг.14!H237-авг.14!G237</f>
        <v>0</v>
      </c>
    </row>
    <row r="238" spans="1:11" x14ac:dyDescent="0.25">
      <c r="A238" s="5" t="s">
        <v>72</v>
      </c>
      <c r="B238" s="5">
        <v>242</v>
      </c>
      <c r="C238" s="25">
        <v>2.4900000000000002</v>
      </c>
      <c r="D238" s="25">
        <v>9.09</v>
      </c>
      <c r="E238" s="25">
        <f t="shared" si="7"/>
        <v>6.6</v>
      </c>
      <c r="F238" s="25">
        <v>4.18</v>
      </c>
      <c r="G238" s="25">
        <f t="shared" si="6"/>
        <v>27.587999999999997</v>
      </c>
      <c r="H238" s="5"/>
      <c r="I238" s="5"/>
      <c r="J238" s="5"/>
      <c r="K238" s="25">
        <f>июл.14!K238+авг.14!H238-авг.14!G238</f>
        <v>-35.028399999999998</v>
      </c>
    </row>
    <row r="239" spans="1:11" x14ac:dyDescent="0.25">
      <c r="A239" s="5"/>
      <c r="B239" s="5">
        <v>243</v>
      </c>
      <c r="C239" s="25">
        <v>0.43</v>
      </c>
      <c r="D239" s="25">
        <v>0.43</v>
      </c>
      <c r="E239" s="25">
        <f t="shared" si="7"/>
        <v>0</v>
      </c>
      <c r="F239" s="25">
        <v>4.18</v>
      </c>
      <c r="G239" s="25">
        <f t="shared" si="6"/>
        <v>0</v>
      </c>
      <c r="H239" s="5"/>
      <c r="I239" s="5"/>
      <c r="J239" s="5"/>
      <c r="K239" s="25">
        <f>июл.14!K239+авг.14!H239-авг.14!G239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июл.14!K240+авг.14!H240-авг.14!G240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июл.14!K241+авг.14!H241-авг.14!G241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июл.14!K242+авг.14!H242-авг.14!G242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июл.14!K243+авг.14!H243-авг.14!G243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июл.14!K244+авг.14!H244-авг.14!G244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июл.14!K245+авг.14!H245-авг.14!G245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июл.14!K246+авг.14!H246-авг.14!G246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июл.14!K247+авг.14!H247-авг.14!G247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июл.14!K248+авг.14!H248-авг.14!G248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июл.14!K249+авг.14!H249-авг.14!G249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июл.14!K250+авг.14!H250-авг.14!G250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июл.14!K251+авг.14!H251-авг.14!G251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июл.14!K252+авг.14!H252-авг.14!G252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июл.14!K253+авг.14!H253-авг.14!G253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июл.14!K254+авг.14!H254-авг.14!G254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июл.14!K255+авг.14!H255-авг.14!G255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июл.14!K256+авг.14!H256-авг.14!G256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июл.14!K257+авг.14!H257-авг.14!G257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июл.14!K258+авг.14!H258-авг.14!G258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июл.14!K259+авг.14!H259-авг.14!G259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июл.14!K260+авг.14!H260-авг.14!G260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ref="G261:G323" si="8">F261*E261</f>
        <v>0</v>
      </c>
      <c r="H261" s="5"/>
      <c r="I261" s="5"/>
      <c r="J261" s="5"/>
      <c r="K261" s="25">
        <f>июл.14!K261+авг.14!H261-авг.14!G261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25">
        <v>4.18</v>
      </c>
      <c r="G262" s="25">
        <f t="shared" si="8"/>
        <v>0</v>
      </c>
      <c r="H262" s="5"/>
      <c r="I262" s="5"/>
      <c r="J262" s="5"/>
      <c r="K262" s="25">
        <f>июл.14!K262+авг.14!H262-авг.14!G262</f>
        <v>0</v>
      </c>
    </row>
    <row r="263" spans="1:11" x14ac:dyDescent="0.25">
      <c r="A263" s="5" t="s">
        <v>6</v>
      </c>
      <c r="B263" s="5">
        <v>268</v>
      </c>
      <c r="C263" s="25">
        <v>2.2200000000000002</v>
      </c>
      <c r="D263" s="25">
        <v>23.68</v>
      </c>
      <c r="E263" s="25">
        <f t="shared" si="9"/>
        <v>21.46</v>
      </c>
      <c r="F263" s="25">
        <v>4.18</v>
      </c>
      <c r="G263" s="25">
        <f t="shared" si="8"/>
        <v>89.702799999999996</v>
      </c>
      <c r="H263" s="5"/>
      <c r="I263" s="5"/>
      <c r="J263" s="5"/>
      <c r="K263" s="25">
        <f>июл.14!K263+авг.14!H263-авг.14!G263</f>
        <v>-89.702799999999996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si="9"/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июл.14!K264+авг.14!H264-авг.14!G264</f>
        <v>0</v>
      </c>
    </row>
    <row r="265" spans="1:11" x14ac:dyDescent="0.25">
      <c r="A265" s="5" t="s">
        <v>136</v>
      </c>
      <c r="B265" s="5">
        <v>270</v>
      </c>
      <c r="C265" s="25">
        <v>42.82</v>
      </c>
      <c r="D265" s="25">
        <v>93.18</v>
      </c>
      <c r="E265" s="25">
        <f t="shared" si="9"/>
        <v>50.360000000000007</v>
      </c>
      <c r="F265" s="25">
        <v>4.18</v>
      </c>
      <c r="G265" s="25">
        <f t="shared" si="8"/>
        <v>210.50480000000002</v>
      </c>
      <c r="H265" s="5"/>
      <c r="I265" s="5"/>
      <c r="J265" s="5"/>
      <c r="K265" s="25">
        <f>июл.14!K265+авг.14!H265-авг.14!G265</f>
        <v>-381.13240000000002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июл.14!K266+авг.14!H266-авг.14!G266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июл.14!K267+авг.14!H267-авг.14!G267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июл.14!K268+авг.14!H268-авг.14!G268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июл.14!K269+авг.14!H269-авг.14!G269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июл.14!K270+авг.14!H270-авг.14!G270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июл.14!K271+авг.14!H271-авг.14!G271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июл.14!K272+авг.14!H272-авг.14!G272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июл.14!K273+авг.14!H273-авг.14!G273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июл.14!K274+авг.14!H274-авг.14!G274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июл.14!K275+авг.14!H275-авг.14!G275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июл.14!K276+авг.14!H276-авг.14!G276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июл.14!K277+авг.14!H277-авг.14!G277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июл.14!K278+авг.14!H278-авг.14!G278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июл.14!K279+авг.14!H279-авг.14!G279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июл.14!K280+авг.14!H280-авг.14!G280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июл.14!K281+авг.14!H281-авг.14!G281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июл.14!K282+авг.14!H282-авг.14!G282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июл.14!K283+авг.14!H283-авг.14!G283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июл.14!K284+авг.14!H284-авг.14!G284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июл.14!K285+авг.14!H285-авг.14!G285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июл.14!K286+авг.14!H286-авг.14!G286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июл.14!K287+авг.14!H287-авг.14!G287</f>
        <v>0</v>
      </c>
    </row>
    <row r="288" spans="1:11" x14ac:dyDescent="0.25">
      <c r="A288" s="5" t="s">
        <v>138</v>
      </c>
      <c r="B288" s="5">
        <v>294</v>
      </c>
      <c r="C288" s="25">
        <v>9.5</v>
      </c>
      <c r="D288" s="25">
        <v>9.5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июл.14!K288+авг.14!H288-авг.14!G288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июл.14!K289+авг.14!H289-авг.14!G289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июл.14!K290+авг.14!H290-авг.14!G290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июл.14!K291+авг.14!H291-авг.14!G291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июл.14!K292+авг.14!H292-авг.14!G292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июл.14!K293+авг.14!H293-авг.14!G293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июл.14!K294+авг.14!H294-авг.14!G294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июл.14!K295+авг.14!H295-авг.14!G295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июл.14!K296+авг.14!H296-авг.14!G296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июл.14!K297+авг.14!H297-авг.14!G297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июл.14!K298+авг.14!H298-авг.14!G298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июл.14!K299+авг.14!H299-авг.14!G299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июл.14!K300+авг.14!H300-авг.14!G300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июл.14!K301+авг.14!H301-авг.14!G301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июл.14!K302+авг.14!H302-авг.14!G302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июл.14!K303+авг.14!H303-авг.14!G303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июл.14!K304+авг.14!H304-авг.14!G304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июл.14!K305+авг.14!H305-авг.14!G305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июл.14!K306+авг.14!H306-авг.14!G306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июл.14!K307+авг.14!H307-авг.14!G307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июл.14!K308+авг.14!H308-авг.14!G308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июл.14!K309+авг.14!H309-авг.14!G309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июл.14!K310+авг.14!H310-авг.14!G310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июл.14!K311+авг.14!H311-авг.14!G311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июл.14!K312+авг.14!H312-авг.14!G312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июл.14!K313+авг.14!H313-авг.14!G313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июл.14!K314+авг.14!H314-авг.14!G314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июл.14!K315+авг.14!H315-авг.14!G315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июл.14!K316+авг.14!H316-авг.14!G316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июл.14!K317+авг.14!H317-авг.14!G317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июл.14!K318+авг.14!H318-авг.14!G318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июл.14!K319+авг.14!H319-авг.14!G319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июл.14!K320+авг.14!H320-авг.14!G320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июл.14!K321+авг.14!H321-авг.14!G321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июл.14!K322+авг.14!H322-авг.14!G322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июл.14!K323+авг.14!H323-авг.14!G323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ref="G324:G341" si="10">F324*E324</f>
        <v>0</v>
      </c>
      <c r="H324" s="5"/>
      <c r="I324" s="5"/>
      <c r="J324" s="5"/>
      <c r="K324" s="25">
        <f>июл.14!K324+авг.14!H324-авг.14!G324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25">
        <v>4.18</v>
      </c>
      <c r="G325" s="25">
        <f t="shared" si="10"/>
        <v>0</v>
      </c>
      <c r="H325" s="5"/>
      <c r="I325" s="5"/>
      <c r="J325" s="5"/>
      <c r="K325" s="25">
        <f>июл.14!K325+авг.14!H325-авг.14!G325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25">
        <v>4.18</v>
      </c>
      <c r="G326" s="25">
        <f t="shared" si="10"/>
        <v>0</v>
      </c>
      <c r="H326" s="5"/>
      <c r="I326" s="5"/>
      <c r="J326" s="5"/>
      <c r="K326" s="25">
        <f>июл.14!K326+авг.14!H326-авг.14!G326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25">
        <v>4.18</v>
      </c>
      <c r="G327" s="25">
        <f t="shared" si="10"/>
        <v>0</v>
      </c>
      <c r="H327" s="5"/>
      <c r="I327" s="5"/>
      <c r="J327" s="5"/>
      <c r="K327" s="25">
        <f>июл.14!K327+авг.14!H327-авг.14!G327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июл.14!K328+авг.14!H328-авг.14!G328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июл.14!K329+авг.14!H329-авг.14!G329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июл.14!K330+авг.14!H330-авг.14!G330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июл.14!K331+авг.14!H331-авг.14!G331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июл.14!K332+авг.14!H332-авг.14!G332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июл.14!K333+авг.14!H333-авг.14!G333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июл.14!K334+авг.14!H334-авг.14!G334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июл.14!K335+авг.14!H335-авг.14!G335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июл.14!K336+авг.14!H336-авг.14!G336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июл.14!K337+авг.14!H337-авг.14!G337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июл.14!K338+авг.14!H338-авг.14!G338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июл.14!K339+авг.14!H339-авг.14!G339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июл.14!K340+авг.14!H340-авг.14!G340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июл.14!K341+авг.14!H341-авг.14!G341</f>
        <v>0</v>
      </c>
    </row>
    <row r="342" spans="1:11" x14ac:dyDescent="0.25">
      <c r="G342" s="55">
        <f>SUM(G7:G341)</f>
        <v>9953.7922000000017</v>
      </c>
      <c r="H342" s="8">
        <f>SUM(H7:H341)</f>
        <v>6769.1200000000008</v>
      </c>
    </row>
  </sheetData>
  <autoFilter ref="A5:K342">
    <filterColumn colId="2" showButton="0"/>
    <filterColumn colId="3" showButton="0"/>
    <filterColumn colId="4" showButton="0"/>
    <filterColumn colId="5" showButton="0"/>
  </autoFilter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5" priority="1" operator="lessThan">
      <formula>-0.1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6">
        <v>2</v>
      </c>
      <c r="B4" s="86">
        <v>3</v>
      </c>
      <c r="C4" s="86">
        <v>4</v>
      </c>
      <c r="D4" s="86">
        <v>5</v>
      </c>
      <c r="E4" s="86">
        <v>6</v>
      </c>
      <c r="F4" s="86">
        <v>7</v>
      </c>
      <c r="G4" s="86">
        <v>8</v>
      </c>
      <c r="H4" s="86">
        <v>9</v>
      </c>
      <c r="I4" s="86">
        <v>10</v>
      </c>
      <c r="J4" s="86">
        <v>11</v>
      </c>
      <c r="K4" s="86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9003.6</v>
      </c>
      <c r="D7" s="25">
        <v>9724.7999999999993</v>
      </c>
      <c r="E7" s="25">
        <f>D7-C7</f>
        <v>721.19999999999891</v>
      </c>
      <c r="F7" s="25">
        <v>4.18</v>
      </c>
      <c r="G7" s="25">
        <f t="shared" ref="G7:G69" si="0">F7*E7</f>
        <v>3014.6159999999954</v>
      </c>
      <c r="H7" s="11">
        <v>3014.62</v>
      </c>
      <c r="I7" s="5"/>
      <c r="J7" s="5"/>
      <c r="K7" s="25">
        <f>авг.14!K7+сен.14!H7-сен.14!G7</f>
        <v>1.0000000052059477E-3</v>
      </c>
    </row>
    <row r="8" spans="1:12" x14ac:dyDescent="0.25">
      <c r="A8" s="41" t="s">
        <v>78</v>
      </c>
      <c r="B8" s="5">
        <v>1</v>
      </c>
      <c r="C8" s="25">
        <v>340.72</v>
      </c>
      <c r="D8" s="25">
        <v>397.28</v>
      </c>
      <c r="E8" s="25">
        <f t="shared" ref="E8:E70" si="1">D8-C8</f>
        <v>56.559999999999945</v>
      </c>
      <c r="F8" s="25">
        <v>4.18</v>
      </c>
      <c r="G8" s="25">
        <f t="shared" si="0"/>
        <v>236.42079999999976</v>
      </c>
      <c r="H8" s="11">
        <v>836</v>
      </c>
      <c r="I8" s="5">
        <v>137966</v>
      </c>
      <c r="J8" s="21">
        <v>41904</v>
      </c>
      <c r="K8" s="25">
        <f>авг.14!K8+сен.14!H8-сен.14!G8</f>
        <v>829.82810000000029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авг.14!K9+сен.14!H9-сен.14!G9</f>
        <v>0</v>
      </c>
    </row>
    <row r="10" spans="1:12" ht="18.75" x14ac:dyDescent="0.3">
      <c r="A10" s="5" t="s">
        <v>79</v>
      </c>
      <c r="B10" s="5">
        <v>4</v>
      </c>
      <c r="C10" s="88">
        <v>182.83</v>
      </c>
      <c r="D10" s="88">
        <v>240.97</v>
      </c>
      <c r="E10" s="25">
        <f t="shared" si="1"/>
        <v>58.139999999999986</v>
      </c>
      <c r="F10" s="25">
        <v>4.18</v>
      </c>
      <c r="G10" s="25">
        <f t="shared" si="0"/>
        <v>243.02519999999993</v>
      </c>
      <c r="H10" s="11">
        <v>802</v>
      </c>
      <c r="I10" s="5">
        <v>12793</v>
      </c>
      <c r="J10" s="21">
        <v>41901</v>
      </c>
      <c r="K10" s="25">
        <f>авг.14!K10+сен.14!H10-сен.14!G10</f>
        <v>-174.23039999999992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авг.14!K11+сен.14!H11-сен.14!G11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авг.14!K12+сен.14!H12-сен.14!G12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авг.14!K13+сен.14!H13-сен.14!G13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авг.14!K14+сен.14!H14-сен.14!G14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авг.14!K15+сен.14!H15-сен.14!G15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авг.14!K16+сен.14!H16-сен.14!G16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авг.14!K17+сен.14!H17-сен.14!G17</f>
        <v>0</v>
      </c>
    </row>
    <row r="18" spans="1:11" x14ac:dyDescent="0.25">
      <c r="A18" s="42" t="s">
        <v>80</v>
      </c>
      <c r="B18" s="5">
        <v>12</v>
      </c>
      <c r="C18" s="25">
        <v>807.48</v>
      </c>
      <c r="D18" s="25">
        <v>854.24</v>
      </c>
      <c r="E18" s="25">
        <f t="shared" si="1"/>
        <v>46.759999999999991</v>
      </c>
      <c r="F18" s="25">
        <v>4.18</v>
      </c>
      <c r="G18" s="25">
        <f t="shared" si="0"/>
        <v>195.45679999999996</v>
      </c>
      <c r="H18" s="11">
        <v>1792.46</v>
      </c>
      <c r="I18" s="21">
        <v>633555</v>
      </c>
      <c r="J18" s="21">
        <v>41899</v>
      </c>
      <c r="K18" s="25">
        <f>авг.14!K18+сен.14!H18-сен.14!G18</f>
        <v>345.14890000000014</v>
      </c>
    </row>
    <row r="19" spans="1:11" x14ac:dyDescent="0.25">
      <c r="A19" s="42" t="s">
        <v>81</v>
      </c>
      <c r="B19" s="5">
        <v>13</v>
      </c>
      <c r="C19" s="25">
        <v>14</v>
      </c>
      <c r="D19" s="25">
        <v>14.11</v>
      </c>
      <c r="E19" s="25">
        <f t="shared" si="1"/>
        <v>0.10999999999999943</v>
      </c>
      <c r="F19" s="25">
        <v>4.18</v>
      </c>
      <c r="G19" s="25">
        <f t="shared" si="0"/>
        <v>0.4597999999999976</v>
      </c>
      <c r="H19" s="11"/>
      <c r="I19" s="5"/>
      <c r="J19" s="5"/>
      <c r="K19" s="25">
        <f>авг.14!K19+сен.14!H19-сен.14!G19</f>
        <v>-42.616099999999996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авг.14!K20+сен.14!H20-сен.14!G20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авг.14!K21+сен.14!H21-сен.14!G21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авг.14!K22+сен.14!H22-сен.14!G22</f>
        <v>0</v>
      </c>
    </row>
    <row r="23" spans="1:11" x14ac:dyDescent="0.25">
      <c r="A23" s="5" t="s">
        <v>140</v>
      </c>
      <c r="B23" s="5">
        <v>18</v>
      </c>
      <c r="C23" s="25">
        <v>2.77</v>
      </c>
      <c r="D23" s="25">
        <v>2.77</v>
      </c>
      <c r="E23" s="25">
        <f t="shared" si="1"/>
        <v>0</v>
      </c>
      <c r="F23" s="25">
        <v>4.18</v>
      </c>
      <c r="G23" s="25">
        <f t="shared" si="0"/>
        <v>0</v>
      </c>
      <c r="H23" s="11"/>
      <c r="I23" s="5"/>
      <c r="J23" s="5"/>
      <c r="K23" s="25">
        <f>авг.14!K23+сен.14!H23-сен.14!G23</f>
        <v>0</v>
      </c>
    </row>
    <row r="24" spans="1:11" x14ac:dyDescent="0.25">
      <c r="A24" s="5" t="s">
        <v>121</v>
      </c>
      <c r="B24" s="5">
        <v>19</v>
      </c>
      <c r="C24" s="25">
        <v>19.64</v>
      </c>
      <c r="D24" s="25">
        <v>24.21</v>
      </c>
      <c r="E24" s="25">
        <f t="shared" si="1"/>
        <v>4.57</v>
      </c>
      <c r="F24" s="25">
        <v>4.18</v>
      </c>
      <c r="G24" s="25">
        <f t="shared" si="0"/>
        <v>19.102599999999999</v>
      </c>
      <c r="H24" s="11"/>
      <c r="I24" s="5"/>
      <c r="J24" s="21"/>
      <c r="K24" s="25">
        <f>авг.14!K24+сен.14!H24-сен.14!G24</f>
        <v>1.016800000000007</v>
      </c>
    </row>
    <row r="25" spans="1:11" x14ac:dyDescent="0.25">
      <c r="A25" s="42" t="s">
        <v>82</v>
      </c>
      <c r="B25" s="5">
        <v>20</v>
      </c>
      <c r="C25" s="25">
        <v>409.92</v>
      </c>
      <c r="D25" s="25">
        <v>474.9</v>
      </c>
      <c r="E25" s="25">
        <f t="shared" si="1"/>
        <v>64.979999999999961</v>
      </c>
      <c r="F25" s="25">
        <v>4.18</v>
      </c>
      <c r="G25" s="25">
        <f t="shared" si="0"/>
        <v>271.61639999999983</v>
      </c>
      <c r="H25" s="11"/>
      <c r="I25" s="5"/>
      <c r="J25" s="21"/>
      <c r="K25" s="25">
        <f>авг.14!K25+сен.14!H25-сен.14!G25</f>
        <v>-936.24709999999982</v>
      </c>
    </row>
    <row r="26" spans="1:11" x14ac:dyDescent="0.25">
      <c r="A26" s="5"/>
      <c r="B26" s="5">
        <v>21</v>
      </c>
      <c r="C26" s="25">
        <v>30.03</v>
      </c>
      <c r="D26" s="25">
        <v>30.32</v>
      </c>
      <c r="E26" s="25">
        <f t="shared" si="1"/>
        <v>0.28999999999999915</v>
      </c>
      <c r="F26" s="25">
        <v>4.18</v>
      </c>
      <c r="G26" s="25">
        <f t="shared" si="0"/>
        <v>1.2121999999999964</v>
      </c>
      <c r="H26" s="11"/>
      <c r="I26" s="5"/>
      <c r="J26" s="21"/>
      <c r="K26" s="25">
        <f>авг.14!K26+сен.14!H26-сен.14!G26</f>
        <v>-118.75379999999998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авг.14!K27+сен.14!H27-сен.14!G27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авг.14!K28+сен.14!H28-сен.14!G28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авг.14!K29+сен.14!H29-сен.14!G29</f>
        <v>0</v>
      </c>
    </row>
    <row r="30" spans="1:11" x14ac:dyDescent="0.25">
      <c r="A30" s="42" t="s">
        <v>83</v>
      </c>
      <c r="B30" s="5">
        <v>25</v>
      </c>
      <c r="C30" s="25">
        <v>1533.54</v>
      </c>
      <c r="D30" s="25">
        <v>1664.9</v>
      </c>
      <c r="E30" s="25">
        <f t="shared" si="1"/>
        <v>131.36000000000013</v>
      </c>
      <c r="F30" s="25">
        <v>4.18</v>
      </c>
      <c r="G30" s="25">
        <f t="shared" si="0"/>
        <v>549.08480000000054</v>
      </c>
      <c r="H30" s="5">
        <v>236.59</v>
      </c>
      <c r="I30" s="5">
        <v>45</v>
      </c>
      <c r="J30" s="21">
        <v>41883</v>
      </c>
      <c r="K30" s="25">
        <f>авг.14!K30+сен.14!H30-сен.14!G30</f>
        <v>-563.30429999999967</v>
      </c>
    </row>
    <row r="31" spans="1:11" x14ac:dyDescent="0.25">
      <c r="A31" s="5" t="s">
        <v>98</v>
      </c>
      <c r="B31" s="5">
        <v>26</v>
      </c>
      <c r="C31" s="25">
        <v>468.1</v>
      </c>
      <c r="D31" s="25">
        <v>844.6</v>
      </c>
      <c r="E31" s="25">
        <f t="shared" si="1"/>
        <v>376.5</v>
      </c>
      <c r="F31" s="25">
        <v>4.18</v>
      </c>
      <c r="G31" s="25">
        <f t="shared" si="0"/>
        <v>1573.77</v>
      </c>
      <c r="H31" s="5"/>
      <c r="I31" s="5"/>
      <c r="J31" s="21"/>
      <c r="K31" s="25">
        <f>авг.14!K31+сен.14!H31-сен.14!G31</f>
        <v>-2610.0617999999999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авг.14!K32+сен.14!H32-сен.14!G32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авг.14!K33+сен.14!H33-сен.14!G33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авг.14!K34+сен.14!H34-сен.14!G34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авг.14!K35+сен.14!H35-сен.14!G35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авг.14!K36+сен.14!H36-сен.14!G36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авг.14!K37+сен.14!H37-сен.14!G37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авг.14!K38+сен.14!H38-сен.14!G38</f>
        <v>0</v>
      </c>
    </row>
    <row r="39" spans="1:11" x14ac:dyDescent="0.25">
      <c r="A39" s="5" t="s">
        <v>141</v>
      </c>
      <c r="B39" s="5">
        <v>36</v>
      </c>
      <c r="C39" s="25">
        <v>2.02</v>
      </c>
      <c r="D39" s="25">
        <v>2.02</v>
      </c>
      <c r="E39" s="25">
        <f t="shared" si="1"/>
        <v>0</v>
      </c>
      <c r="F39" s="25">
        <v>4.18</v>
      </c>
      <c r="G39" s="25">
        <f t="shared" si="0"/>
        <v>0</v>
      </c>
      <c r="H39" s="5"/>
      <c r="I39" s="5"/>
      <c r="J39" s="5"/>
      <c r="K39" s="25">
        <f>авг.14!K39+сен.14!H39-сен.14!G39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авг.14!K40+сен.14!H40-сен.14!G40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авг.14!K41+сен.14!H41-сен.14!G41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авг.14!K42+сен.14!H42-сен.14!G42</f>
        <v>0</v>
      </c>
    </row>
    <row r="43" spans="1:11" x14ac:dyDescent="0.25">
      <c r="A43" s="5" t="s">
        <v>19</v>
      </c>
      <c r="B43" s="5">
        <v>40</v>
      </c>
      <c r="C43" s="25">
        <v>62.22</v>
      </c>
      <c r="D43" s="25">
        <v>68.2</v>
      </c>
      <c r="E43" s="25">
        <f t="shared" si="1"/>
        <v>5.980000000000004</v>
      </c>
      <c r="F43" s="25">
        <v>4.18</v>
      </c>
      <c r="G43" s="25">
        <f t="shared" si="0"/>
        <v>24.996400000000015</v>
      </c>
      <c r="H43" s="5"/>
      <c r="I43" s="5"/>
      <c r="J43" s="21"/>
      <c r="K43" s="25">
        <f>авг.14!K43+сен.14!H43-сен.14!G43</f>
        <v>-37.274799999999999</v>
      </c>
    </row>
    <row r="44" spans="1:11" x14ac:dyDescent="0.25">
      <c r="A44" s="5" t="s">
        <v>20</v>
      </c>
      <c r="B44" s="5">
        <v>41</v>
      </c>
      <c r="C44" s="25">
        <v>3.1</v>
      </c>
      <c r="D44" s="25">
        <v>7.41</v>
      </c>
      <c r="E44" s="25">
        <f t="shared" si="1"/>
        <v>4.3100000000000005</v>
      </c>
      <c r="F44" s="25">
        <v>4.18</v>
      </c>
      <c r="G44" s="25">
        <f t="shared" si="0"/>
        <v>18.015800000000002</v>
      </c>
      <c r="H44" s="5"/>
      <c r="I44" s="5"/>
      <c r="J44" s="5"/>
      <c r="K44" s="25">
        <f>авг.14!K44+сен.14!H44-сен.14!G44</f>
        <v>-26.919200000000004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авг.14!K45+сен.14!H45-сен.14!G45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авг.14!K46+сен.14!H46-сен.14!G46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авг.14!K47+сен.14!H47-сен.14!G47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авг.14!K48+сен.14!H48-сен.14!G48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авг.14!K49+сен.14!H49-сен.14!G49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авг.14!K50+сен.14!H50-сен.14!G50</f>
        <v>0</v>
      </c>
    </row>
    <row r="51" spans="1:11" x14ac:dyDescent="0.25">
      <c r="A51" s="87" t="s">
        <v>130</v>
      </c>
      <c r="B51" s="5">
        <v>48</v>
      </c>
      <c r="C51" s="25">
        <v>33.33</v>
      </c>
      <c r="D51" s="25">
        <v>33.6</v>
      </c>
      <c r="E51" s="25">
        <f t="shared" si="1"/>
        <v>0.27000000000000313</v>
      </c>
      <c r="F51" s="25">
        <v>4.18</v>
      </c>
      <c r="G51" s="25">
        <f t="shared" si="0"/>
        <v>1.1286000000000129</v>
      </c>
      <c r="H51" s="5">
        <v>165</v>
      </c>
      <c r="I51" s="5">
        <v>609</v>
      </c>
      <c r="J51" s="21">
        <v>41893</v>
      </c>
      <c r="K51" s="25">
        <f>авг.14!K51+сен.14!H51-сен.14!G51</f>
        <v>48.377999999999993</v>
      </c>
    </row>
    <row r="52" spans="1:11" x14ac:dyDescent="0.25">
      <c r="A52" s="5" t="s">
        <v>21</v>
      </c>
      <c r="B52" s="5">
        <v>49</v>
      </c>
      <c r="C52" s="25">
        <v>35.6</v>
      </c>
      <c r="D52" s="25">
        <v>41.8</v>
      </c>
      <c r="E52" s="25">
        <f t="shared" si="1"/>
        <v>6.1999999999999957</v>
      </c>
      <c r="F52" s="25">
        <v>4.18</v>
      </c>
      <c r="G52" s="25">
        <f t="shared" si="0"/>
        <v>25.915999999999979</v>
      </c>
      <c r="H52" s="5"/>
      <c r="I52" s="5"/>
      <c r="J52" s="5"/>
      <c r="K52" s="25">
        <f>авг.14!K52+сен.14!H52-сен.14!G52</f>
        <v>-150.47999999999996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авг.14!K53+сен.14!H53-сен.14!G53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авг.14!K54+сен.14!H54-сен.14!G54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авг.14!K55+сен.14!H55-сен.14!G55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авг.14!K56+сен.14!H56-сен.14!G56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авг.14!K57+сен.14!H57-сен.14!G57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авг.14!K58+сен.14!H58-сен.14!G58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авг.14!K59+сен.14!H59-сен.14!G59</f>
        <v>0</v>
      </c>
    </row>
    <row r="60" spans="1:11" x14ac:dyDescent="0.25">
      <c r="A60" s="5" t="s">
        <v>84</v>
      </c>
      <c r="B60" s="5">
        <v>57</v>
      </c>
      <c r="C60" s="25">
        <v>110.87</v>
      </c>
      <c r="D60" s="25">
        <v>173.2</v>
      </c>
      <c r="E60" s="25">
        <f t="shared" si="1"/>
        <v>62.329999999999984</v>
      </c>
      <c r="F60" s="25">
        <v>4.18</v>
      </c>
      <c r="G60" s="25">
        <f t="shared" si="0"/>
        <v>260.53939999999994</v>
      </c>
      <c r="H60" s="5"/>
      <c r="I60" s="5"/>
      <c r="J60" s="5"/>
      <c r="K60" s="25">
        <f>авг.14!K60+сен.14!H60-сен.14!G60</f>
        <v>-717.11930000000007</v>
      </c>
    </row>
    <row r="61" spans="1:11" x14ac:dyDescent="0.25">
      <c r="A61" s="5" t="s">
        <v>69</v>
      </c>
      <c r="B61" s="5">
        <v>58</v>
      </c>
      <c r="C61" s="25">
        <v>28.95</v>
      </c>
      <c r="D61" s="25">
        <v>38.270000000000003</v>
      </c>
      <c r="E61" s="25">
        <f t="shared" si="1"/>
        <v>9.3200000000000038</v>
      </c>
      <c r="F61" s="25">
        <v>4.18</v>
      </c>
      <c r="G61" s="25">
        <f t="shared" si="0"/>
        <v>38.957600000000014</v>
      </c>
      <c r="H61" s="5"/>
      <c r="I61" s="5"/>
      <c r="J61" s="5"/>
      <c r="K61" s="25">
        <f>авг.14!K61+сен.14!H61-сен.14!G61</f>
        <v>-157.82999999999998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авг.14!K62+сен.14!H62-сен.14!G62</f>
        <v>0</v>
      </c>
    </row>
    <row r="63" spans="1:11" x14ac:dyDescent="0.25">
      <c r="A63" s="87" t="s">
        <v>131</v>
      </c>
      <c r="B63" s="5">
        <v>61</v>
      </c>
      <c r="C63" s="25">
        <v>5.2</v>
      </c>
      <c r="D63" s="25">
        <v>5.2</v>
      </c>
      <c r="E63" s="25">
        <f t="shared" si="1"/>
        <v>0</v>
      </c>
      <c r="F63" s="25">
        <v>4.18</v>
      </c>
      <c r="G63" s="25">
        <f t="shared" si="0"/>
        <v>0</v>
      </c>
      <c r="H63" s="5"/>
      <c r="I63" s="5"/>
      <c r="J63" s="5"/>
      <c r="K63" s="25">
        <f>авг.14!K63+сен.14!H63-сен.14!G63</f>
        <v>-0.4180000000000022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авг.14!K64+сен.14!H64-сен.14!G64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авг.14!K65+сен.14!H65-сен.14!G65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авг.14!K66+сен.14!H66-сен.14!G66</f>
        <v>0</v>
      </c>
    </row>
    <row r="67" spans="1:11" x14ac:dyDescent="0.25">
      <c r="A67" s="5" t="s">
        <v>105</v>
      </c>
      <c r="B67" s="5">
        <v>65</v>
      </c>
      <c r="C67" s="25">
        <v>10.68</v>
      </c>
      <c r="D67" s="25">
        <v>10.68</v>
      </c>
      <c r="E67" s="25">
        <f t="shared" si="1"/>
        <v>0</v>
      </c>
      <c r="F67" s="25">
        <v>4.18</v>
      </c>
      <c r="G67" s="25">
        <f t="shared" si="0"/>
        <v>0</v>
      </c>
      <c r="H67" s="5"/>
      <c r="I67" s="5"/>
      <c r="J67" s="5"/>
      <c r="K67" s="25">
        <f>авг.14!K67+сен.14!H67-сен.14!G67</f>
        <v>-42.173699999999997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авг.14!K68+сен.14!H68-сен.14!G68</f>
        <v>0</v>
      </c>
    </row>
    <row r="69" spans="1:11" x14ac:dyDescent="0.25">
      <c r="A69" s="5" t="s">
        <v>23</v>
      </c>
      <c r="B69" s="5">
        <v>68</v>
      </c>
      <c r="C69" s="25">
        <v>45.52</v>
      </c>
      <c r="D69" s="25">
        <v>102.19</v>
      </c>
      <c r="E69" s="25">
        <f t="shared" si="1"/>
        <v>56.669999999999995</v>
      </c>
      <c r="F69" s="25">
        <v>4.18</v>
      </c>
      <c r="G69" s="25">
        <f t="shared" si="0"/>
        <v>236.88059999999996</v>
      </c>
      <c r="H69" s="5">
        <v>237</v>
      </c>
      <c r="I69" s="5">
        <v>49591</v>
      </c>
      <c r="J69" s="21">
        <v>41899</v>
      </c>
      <c r="K69" s="25">
        <f>авг.14!K69+сен.14!H69-сен.14!G69</f>
        <v>-165.19959999999998</v>
      </c>
    </row>
    <row r="70" spans="1:11" x14ac:dyDescent="0.25">
      <c r="A70" s="5" t="s">
        <v>24</v>
      </c>
      <c r="B70" s="5">
        <v>69</v>
      </c>
      <c r="C70" s="25">
        <v>8377.36</v>
      </c>
      <c r="D70" s="25">
        <v>8597.6200000000008</v>
      </c>
      <c r="E70" s="25">
        <f t="shared" si="1"/>
        <v>220.26000000000022</v>
      </c>
      <c r="F70" s="25">
        <v>4.18</v>
      </c>
      <c r="G70" s="25">
        <f t="shared" ref="G70:G133" si="2">F70*E70</f>
        <v>920.68680000000086</v>
      </c>
      <c r="H70" s="11">
        <v>1464.7</v>
      </c>
      <c r="I70" s="5">
        <v>143</v>
      </c>
      <c r="J70" s="21">
        <v>41899</v>
      </c>
      <c r="K70" s="25">
        <f>авг.14!K70+сен.14!H70-сен.14!G70</f>
        <v>139.15569999999843</v>
      </c>
    </row>
    <row r="71" spans="1:11" x14ac:dyDescent="0.25">
      <c r="A71" s="5" t="s">
        <v>25</v>
      </c>
      <c r="B71" s="5">
        <v>70</v>
      </c>
      <c r="C71" s="25">
        <v>1125.52</v>
      </c>
      <c r="D71" s="25">
        <v>1142.6199999999999</v>
      </c>
      <c r="E71" s="25">
        <f t="shared" ref="E71:E134" si="3">D71-C71</f>
        <v>17.099999999999909</v>
      </c>
      <c r="F71" s="25">
        <v>4.18</v>
      </c>
      <c r="G71" s="25">
        <f t="shared" si="2"/>
        <v>71.477999999999611</v>
      </c>
      <c r="H71" s="5">
        <v>1500</v>
      </c>
      <c r="I71" s="5">
        <v>47</v>
      </c>
      <c r="J71" s="21">
        <v>41890</v>
      </c>
      <c r="K71" s="25">
        <f>авг.14!K71+сен.14!H71-сен.14!G71</f>
        <v>-3082.4856999999988</v>
      </c>
    </row>
    <row r="72" spans="1:11" x14ac:dyDescent="0.25">
      <c r="A72" s="5" t="s">
        <v>70</v>
      </c>
      <c r="B72" s="5">
        <v>71</v>
      </c>
      <c r="C72" s="25">
        <v>2170.4</v>
      </c>
      <c r="D72" s="25">
        <v>2275.23</v>
      </c>
      <c r="E72" s="25">
        <f t="shared" si="3"/>
        <v>104.82999999999993</v>
      </c>
      <c r="F72" s="25">
        <v>4.18</v>
      </c>
      <c r="G72" s="25">
        <f t="shared" si="2"/>
        <v>438.18939999999969</v>
      </c>
      <c r="H72" s="11">
        <v>2160</v>
      </c>
      <c r="I72" s="5">
        <v>653</v>
      </c>
      <c r="J72" s="21">
        <v>41904</v>
      </c>
      <c r="K72" s="25">
        <f>авг.14!K72+сен.14!H72-сен.14!G72</f>
        <v>3028.7990000000004</v>
      </c>
    </row>
    <row r="73" spans="1:11" x14ac:dyDescent="0.25">
      <c r="A73" s="5" t="s">
        <v>26</v>
      </c>
      <c r="B73" s="5">
        <v>73</v>
      </c>
      <c r="C73" s="25">
        <v>40.9</v>
      </c>
      <c r="D73" s="25">
        <v>228.59</v>
      </c>
      <c r="E73" s="25">
        <f t="shared" si="3"/>
        <v>187.69</v>
      </c>
      <c r="F73" s="25">
        <v>4.18</v>
      </c>
      <c r="G73" s="25">
        <f t="shared" si="2"/>
        <v>784.54419999999993</v>
      </c>
      <c r="H73" s="5"/>
      <c r="I73" s="5"/>
      <c r="J73" s="5"/>
      <c r="K73" s="25">
        <f>авг.14!K73+сен.14!H73-сен.14!G73</f>
        <v>-947.56419999999991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авг.14!K74+сен.14!H74-сен.14!G74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авг.14!K75+сен.14!H75-сен.14!G75</f>
        <v>0</v>
      </c>
    </row>
    <row r="76" spans="1:11" x14ac:dyDescent="0.25">
      <c r="A76" s="5" t="s">
        <v>5</v>
      </c>
      <c r="B76" s="5">
        <v>76</v>
      </c>
      <c r="C76" s="25">
        <v>488.21</v>
      </c>
      <c r="D76" s="25">
        <v>500.79</v>
      </c>
      <c r="E76" s="25">
        <f t="shared" si="3"/>
        <v>12.580000000000041</v>
      </c>
      <c r="F76" s="25">
        <v>4.18</v>
      </c>
      <c r="G76" s="25">
        <f t="shared" si="2"/>
        <v>52.584400000000166</v>
      </c>
      <c r="H76" s="5">
        <v>401</v>
      </c>
      <c r="I76" s="5">
        <v>29645</v>
      </c>
      <c r="J76" s="21">
        <v>41898</v>
      </c>
      <c r="K76" s="25">
        <f>авг.14!K76+сен.14!H76-сен.14!G76</f>
        <v>370.92779999999993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авг.14!K77+сен.14!H77-сен.14!G77</f>
        <v>1000</v>
      </c>
    </row>
    <row r="78" spans="1:11" x14ac:dyDescent="0.25">
      <c r="A78" s="42" t="s">
        <v>93</v>
      </c>
      <c r="B78" s="5">
        <v>79</v>
      </c>
      <c r="C78" s="25">
        <v>1309.8599999999999</v>
      </c>
      <c r="D78" s="25">
        <v>1478.58</v>
      </c>
      <c r="E78" s="25">
        <f t="shared" si="3"/>
        <v>168.72000000000003</v>
      </c>
      <c r="F78" s="25">
        <v>4.18</v>
      </c>
      <c r="G78" s="25">
        <f t="shared" si="2"/>
        <v>705.2496000000001</v>
      </c>
      <c r="H78" s="5"/>
      <c r="I78" s="5"/>
      <c r="J78" s="21"/>
      <c r="K78" s="25">
        <f>авг.14!K78+сен.14!H78-сен.14!G78</f>
        <v>-5018.4000999999998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авг.14!K79+сен.14!H79-сен.14!G79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авг.14!K80+сен.14!H80-сен.14!G80</f>
        <v>0</v>
      </c>
    </row>
    <row r="81" spans="1:11" x14ac:dyDescent="0.25">
      <c r="A81" s="5" t="s">
        <v>27</v>
      </c>
      <c r="B81" s="5">
        <v>82</v>
      </c>
      <c r="C81" s="25">
        <v>39.979999999999997</v>
      </c>
      <c r="D81" s="25">
        <v>47.39</v>
      </c>
      <c r="E81" s="25">
        <f t="shared" si="3"/>
        <v>7.4100000000000037</v>
      </c>
      <c r="F81" s="25">
        <v>4.18</v>
      </c>
      <c r="G81" s="25">
        <f t="shared" si="2"/>
        <v>30.973800000000015</v>
      </c>
      <c r="H81" s="5"/>
      <c r="I81" s="5"/>
      <c r="J81" s="21"/>
      <c r="K81" s="25">
        <f>авг.14!K81+сен.14!H81-сен.14!G81</f>
        <v>18.113499999999998</v>
      </c>
    </row>
    <row r="82" spans="1:11" x14ac:dyDescent="0.25">
      <c r="A82" s="5" t="s">
        <v>28</v>
      </c>
      <c r="B82" s="5">
        <v>83</v>
      </c>
      <c r="C82" s="25">
        <v>470.56</v>
      </c>
      <c r="D82" s="25">
        <v>622.16</v>
      </c>
      <c r="E82" s="25">
        <f t="shared" si="3"/>
        <v>151.59999999999997</v>
      </c>
      <c r="F82" s="25">
        <v>4.18</v>
      </c>
      <c r="G82" s="25">
        <f t="shared" si="2"/>
        <v>633.68799999999976</v>
      </c>
      <c r="H82" s="5"/>
      <c r="I82" s="5"/>
      <c r="J82" s="5"/>
      <c r="K82" s="25">
        <f>авг.14!K82+сен.14!H82-сен.14!G82</f>
        <v>-2563.3647999999994</v>
      </c>
    </row>
    <row r="83" spans="1:11" x14ac:dyDescent="0.25">
      <c r="A83" s="5" t="s">
        <v>142</v>
      </c>
      <c r="B83" s="5">
        <v>84</v>
      </c>
      <c r="C83" s="25">
        <v>1.67</v>
      </c>
      <c r="D83" s="25">
        <v>103.66</v>
      </c>
      <c r="E83" s="25">
        <f t="shared" si="3"/>
        <v>101.99</v>
      </c>
      <c r="F83" s="25">
        <v>4.18</v>
      </c>
      <c r="G83" s="25">
        <f t="shared" si="2"/>
        <v>426.31819999999993</v>
      </c>
      <c r="H83" s="5"/>
      <c r="I83" s="5"/>
      <c r="J83" s="5"/>
      <c r="K83" s="25">
        <f>авг.14!K83+сен.14!H83-сен.14!G83</f>
        <v>-426.31819999999993</v>
      </c>
    </row>
    <row r="84" spans="1:11" x14ac:dyDescent="0.25">
      <c r="A84" s="42" t="s">
        <v>85</v>
      </c>
      <c r="B84" s="5">
        <v>85</v>
      </c>
      <c r="C84" s="25">
        <v>123.06</v>
      </c>
      <c r="D84" s="25">
        <v>153.53</v>
      </c>
      <c r="E84" s="25">
        <f t="shared" si="3"/>
        <v>30.47</v>
      </c>
      <c r="F84" s="25">
        <v>4.18</v>
      </c>
      <c r="G84" s="25">
        <f t="shared" si="2"/>
        <v>127.36459999999998</v>
      </c>
      <c r="H84" s="5"/>
      <c r="I84" s="5"/>
      <c r="J84" s="21"/>
      <c r="K84" s="25">
        <f>авг.14!K84+сен.14!H84-сен.14!G84</f>
        <v>-574.61559999999997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авг.14!K85+сен.14!H85-сен.14!G85</f>
        <v>0</v>
      </c>
    </row>
    <row r="86" spans="1:11" x14ac:dyDescent="0.25">
      <c r="A86" s="5" t="s">
        <v>30</v>
      </c>
      <c r="B86" s="5">
        <v>87</v>
      </c>
      <c r="C86" s="25">
        <v>507.84</v>
      </c>
      <c r="D86" s="25">
        <v>508.85</v>
      </c>
      <c r="E86" s="25">
        <f t="shared" si="3"/>
        <v>1.0100000000000477</v>
      </c>
      <c r="F86" s="25">
        <v>4.18</v>
      </c>
      <c r="G86" s="25">
        <f t="shared" si="2"/>
        <v>4.2218000000001989</v>
      </c>
      <c r="H86" s="5"/>
      <c r="I86" s="5"/>
      <c r="J86" s="5"/>
      <c r="K86" s="25">
        <f>авг.14!K86+сен.14!H86-сен.14!G86</f>
        <v>-2084.3962000000001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авг.14!K87+сен.14!H87-сен.14!G87</f>
        <v>0</v>
      </c>
    </row>
    <row r="88" spans="1:11" x14ac:dyDescent="0.25">
      <c r="A88" s="5" t="s">
        <v>32</v>
      </c>
      <c r="B88" s="5">
        <v>89</v>
      </c>
      <c r="C88" s="25">
        <v>777.65</v>
      </c>
      <c r="D88" s="25">
        <v>781.67</v>
      </c>
      <c r="E88" s="25">
        <f t="shared" si="3"/>
        <v>4.0199999999999818</v>
      </c>
      <c r="F88" s="25">
        <v>4.18</v>
      </c>
      <c r="G88" s="25">
        <f t="shared" si="2"/>
        <v>16.803599999999921</v>
      </c>
      <c r="H88" s="5"/>
      <c r="I88" s="5"/>
      <c r="J88" s="21"/>
      <c r="K88" s="25">
        <f>авг.14!K88+сен.14!H88-сен.14!G88</f>
        <v>-490.86509999999896</v>
      </c>
    </row>
    <row r="89" spans="1:11" x14ac:dyDescent="0.25">
      <c r="A89" s="5" t="s">
        <v>94</v>
      </c>
      <c r="B89" s="5">
        <v>90</v>
      </c>
      <c r="C89" s="25">
        <v>306.89999999999998</v>
      </c>
      <c r="D89" s="25">
        <v>356.36</v>
      </c>
      <c r="E89" s="25">
        <f t="shared" si="3"/>
        <v>49.460000000000036</v>
      </c>
      <c r="F89" s="25">
        <v>4.18</v>
      </c>
      <c r="G89" s="25">
        <f t="shared" si="2"/>
        <v>206.74280000000013</v>
      </c>
      <c r="H89" s="5">
        <v>491.55</v>
      </c>
      <c r="I89" s="5">
        <v>950</v>
      </c>
      <c r="J89" s="21">
        <v>41905</v>
      </c>
      <c r="K89" s="25">
        <f>авг.14!K89+сен.14!H89-сен.14!G89</f>
        <v>524.08059999999989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авг.14!K90+сен.14!H90-сен.14!G90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авг.14!K91+сен.14!H91-сен.14!G91</f>
        <v>0</v>
      </c>
    </row>
    <row r="92" spans="1:11" x14ac:dyDescent="0.25">
      <c r="A92" s="5" t="s">
        <v>95</v>
      </c>
      <c r="B92" s="5">
        <v>93</v>
      </c>
      <c r="C92" s="25">
        <v>159.6</v>
      </c>
      <c r="D92" s="25">
        <v>182.41</v>
      </c>
      <c r="E92" s="25">
        <f t="shared" si="3"/>
        <v>22.810000000000002</v>
      </c>
      <c r="F92" s="25">
        <v>4.18</v>
      </c>
      <c r="G92" s="25">
        <f t="shared" si="2"/>
        <v>95.345799999999997</v>
      </c>
      <c r="H92" s="5"/>
      <c r="I92" s="5"/>
      <c r="J92" s="21"/>
      <c r="K92" s="25">
        <f>авг.14!K92+сен.14!H92-сен.14!G92</f>
        <v>4253.7901000000002</v>
      </c>
    </row>
    <row r="93" spans="1:11" x14ac:dyDescent="0.25">
      <c r="A93" s="5" t="s">
        <v>101</v>
      </c>
      <c r="B93" s="5">
        <v>94</v>
      </c>
      <c r="C93" s="25">
        <v>102.35</v>
      </c>
      <c r="D93" s="25">
        <v>122.54</v>
      </c>
      <c r="E93" s="25">
        <f t="shared" si="3"/>
        <v>20.190000000000012</v>
      </c>
      <c r="F93" s="25">
        <v>4.18</v>
      </c>
      <c r="G93" s="25">
        <f t="shared" si="2"/>
        <v>84.394200000000041</v>
      </c>
      <c r="H93" s="5"/>
      <c r="I93" s="5"/>
      <c r="J93" s="5"/>
      <c r="K93" s="25">
        <f>авг.14!K93+сен.14!H93-сен.14!G93</f>
        <v>-507.11680000000001</v>
      </c>
    </row>
    <row r="94" spans="1:11" x14ac:dyDescent="0.25">
      <c r="A94" s="5" t="s">
        <v>123</v>
      </c>
      <c r="B94" s="5">
        <v>95</v>
      </c>
      <c r="C94" s="25">
        <v>5.8</v>
      </c>
      <c r="D94" s="25">
        <v>8.4</v>
      </c>
      <c r="E94" s="25">
        <f t="shared" si="3"/>
        <v>2.6000000000000005</v>
      </c>
      <c r="F94" s="25">
        <v>4.18</v>
      </c>
      <c r="G94" s="25">
        <f t="shared" si="2"/>
        <v>10.868000000000002</v>
      </c>
      <c r="H94" s="5"/>
      <c r="I94" s="5"/>
      <c r="J94" s="5"/>
      <c r="K94" s="25">
        <f>авг.14!K94+сен.14!H94-сен.14!G94</f>
        <v>-10.868000000000002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авг.14!K95+сен.14!H95-сен.14!G95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авг.14!K96+сен.14!H96-сен.14!G96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авг.14!K97+сен.14!H97-сен.14!G97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авг.14!K98+сен.14!H98-сен.14!G98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авг.14!K99+сен.14!H99-сен.14!G99</f>
        <v>0</v>
      </c>
    </row>
    <row r="100" spans="1:11" x14ac:dyDescent="0.25">
      <c r="A100" s="5" t="s">
        <v>132</v>
      </c>
      <c r="B100" s="5">
        <v>101</v>
      </c>
      <c r="C100" s="25">
        <v>9.1</v>
      </c>
      <c r="D100" s="25">
        <v>9.1</v>
      </c>
      <c r="E100" s="25">
        <f t="shared" si="3"/>
        <v>0</v>
      </c>
      <c r="F100" s="25">
        <v>4.18</v>
      </c>
      <c r="G100" s="25">
        <f t="shared" si="2"/>
        <v>0</v>
      </c>
      <c r="H100" s="5"/>
      <c r="I100" s="5"/>
      <c r="J100" s="5"/>
      <c r="K100" s="25">
        <f>авг.14!K100+сен.14!H100-сен.14!G100</f>
        <v>-14.211999999999996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авг.14!K101+сен.14!H101-сен.14!G101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авг.14!K102+сен.14!H102-сен.14!G102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авг.14!K103+сен.14!H103-сен.14!G103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авг.14!K104+сен.14!H104-сен.14!G104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авг.14!K105+сен.14!H105-сен.14!G105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авг.14!K106+сен.14!H106-сен.14!G106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авг.14!K107+сен.14!H107-сен.14!G107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авг.14!K108+сен.14!H108-сен.14!G108</f>
        <v>0</v>
      </c>
    </row>
    <row r="109" spans="1:11" x14ac:dyDescent="0.25">
      <c r="A109" s="5" t="s">
        <v>103</v>
      </c>
      <c r="B109" s="5">
        <v>110</v>
      </c>
      <c r="C109" s="25">
        <v>99.89</v>
      </c>
      <c r="D109" s="25">
        <v>142.97999999999999</v>
      </c>
      <c r="E109" s="25">
        <f t="shared" si="3"/>
        <v>43.089999999999989</v>
      </c>
      <c r="F109" s="25">
        <v>4.18</v>
      </c>
      <c r="G109" s="25">
        <f t="shared" si="2"/>
        <v>180.11619999999994</v>
      </c>
      <c r="H109" s="5"/>
      <c r="I109" s="5"/>
      <c r="J109" s="5"/>
      <c r="K109" s="25">
        <f>авг.14!K109+сен.14!H109-сен.14!G109</f>
        <v>-571.83989999999994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авг.14!K110+сен.14!H110-сен.14!G110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авг.14!K111+сен.14!H111-сен.14!G111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авг.14!K112+сен.14!H112-сен.14!G112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авг.14!K113+сен.14!H113-сен.14!G113</f>
        <v>0</v>
      </c>
    </row>
    <row r="114" spans="1:11" x14ac:dyDescent="0.25">
      <c r="A114" s="42" t="s">
        <v>86</v>
      </c>
      <c r="B114" s="5">
        <v>116</v>
      </c>
      <c r="C114" s="25">
        <v>14320.78</v>
      </c>
      <c r="D114" s="25">
        <v>14900.33</v>
      </c>
      <c r="E114" s="25">
        <f t="shared" si="3"/>
        <v>579.54999999999927</v>
      </c>
      <c r="F114" s="25">
        <v>4.18</v>
      </c>
      <c r="G114" s="25">
        <f t="shared" si="2"/>
        <v>2422.5189999999966</v>
      </c>
      <c r="H114" s="5">
        <v>2277.6799999999998</v>
      </c>
      <c r="I114" s="5">
        <v>16010</v>
      </c>
      <c r="J114" s="21">
        <v>41893</v>
      </c>
      <c r="K114" s="25">
        <f>авг.14!K114+сен.14!H114-сен.14!G114</f>
        <v>-2630.3009999999949</v>
      </c>
    </row>
    <row r="115" spans="1:11" x14ac:dyDescent="0.25">
      <c r="A115" s="5" t="s">
        <v>143</v>
      </c>
      <c r="B115" s="5">
        <v>117</v>
      </c>
      <c r="C115" s="25">
        <v>2.3199999999999998</v>
      </c>
      <c r="D115" s="25">
        <v>48.67</v>
      </c>
      <c r="E115" s="25">
        <f t="shared" si="3"/>
        <v>46.35</v>
      </c>
      <c r="F115" s="25">
        <v>4.18</v>
      </c>
      <c r="G115" s="25">
        <f t="shared" si="2"/>
        <v>193.74299999999999</v>
      </c>
      <c r="H115" s="5"/>
      <c r="I115" s="5"/>
      <c r="J115" s="5"/>
      <c r="K115" s="25">
        <f>авг.14!K115+сен.14!H115-сен.14!G115</f>
        <v>-193.74299999999999</v>
      </c>
    </row>
    <row r="116" spans="1:11" x14ac:dyDescent="0.25">
      <c r="A116" s="5" t="s">
        <v>104</v>
      </c>
      <c r="B116" s="5">
        <v>118</v>
      </c>
      <c r="C116" s="25">
        <v>198.04</v>
      </c>
      <c r="D116" s="25">
        <v>302.49</v>
      </c>
      <c r="E116" s="25">
        <f t="shared" si="3"/>
        <v>104.45000000000002</v>
      </c>
      <c r="F116" s="25">
        <v>4.18</v>
      </c>
      <c r="G116" s="25">
        <f t="shared" si="2"/>
        <v>436.60100000000006</v>
      </c>
      <c r="H116" s="5"/>
      <c r="I116" s="5"/>
      <c r="J116" s="5"/>
      <c r="K116" s="25">
        <f>авг.14!K116+сен.14!H116-сен.14!G116</f>
        <v>-1261.9838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авг.14!K117+сен.14!H117-сен.14!G117</f>
        <v>0</v>
      </c>
    </row>
    <row r="118" spans="1:11" x14ac:dyDescent="0.25">
      <c r="A118" s="5" t="s">
        <v>144</v>
      </c>
      <c r="B118" s="5">
        <v>121</v>
      </c>
      <c r="C118" s="25">
        <v>0.46</v>
      </c>
      <c r="D118" s="25">
        <v>0.46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авг.14!K118+сен.14!H118-сен.14!G118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авг.14!K119+сен.14!H119-сен.14!G119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авг.14!K120+сен.14!H120-сен.14!G120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авг.14!K121+сен.14!H121-сен.14!G121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авг.14!K122+сен.14!H122-сен.14!G122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авг.14!K123+сен.14!H123-сен.14!G123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авг.14!K124+сен.14!H124-сен.14!G124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авг.14!K125+сен.14!H125-сен.14!G125</f>
        <v>0</v>
      </c>
    </row>
    <row r="126" spans="1:11" x14ac:dyDescent="0.25">
      <c r="A126" s="5" t="s">
        <v>99</v>
      </c>
      <c r="B126" s="5">
        <v>129</v>
      </c>
      <c r="C126" s="25">
        <v>4.8499999999999996</v>
      </c>
      <c r="D126" s="25">
        <v>21.16</v>
      </c>
      <c r="E126" s="25">
        <f t="shared" si="3"/>
        <v>16.310000000000002</v>
      </c>
      <c r="F126" s="25">
        <v>4.18</v>
      </c>
      <c r="G126" s="25">
        <f t="shared" si="2"/>
        <v>68.17580000000001</v>
      </c>
      <c r="H126" s="5"/>
      <c r="I126" s="5"/>
      <c r="J126" s="5"/>
      <c r="K126" s="25">
        <f>авг.14!K126+сен.14!H126-сен.14!G126</f>
        <v>-86.149799999999999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авг.14!K127+сен.14!H127-сен.14!G127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авг.14!K128+сен.14!H128-сен.14!G128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авг.14!K129+сен.14!H129-сен.14!G129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авг.14!K130+сен.14!H130-сен.14!G130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авг.14!K131+сен.14!H131-сен.14!G131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авг.14!K132+сен.14!H132-сен.14!G132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si="2"/>
        <v>0</v>
      </c>
      <c r="H133" s="5"/>
      <c r="I133" s="5"/>
      <c r="J133" s="5"/>
      <c r="K133" s="25">
        <f>авг.14!K133+сен.14!H133-сен.14!G133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si="3"/>
        <v>0</v>
      </c>
      <c r="F134" s="25">
        <v>4.18</v>
      </c>
      <c r="G134" s="25">
        <f t="shared" ref="G134:G197" si="4">F134*E134</f>
        <v>0</v>
      </c>
      <c r="H134" s="5"/>
      <c r="I134" s="5"/>
      <c r="J134" s="5"/>
      <c r="K134" s="25">
        <f>авг.14!K134+сен.14!H134-сен.14!G134</f>
        <v>0</v>
      </c>
    </row>
    <row r="135" spans="1:11" x14ac:dyDescent="0.25">
      <c r="A135" s="42" t="s">
        <v>87</v>
      </c>
      <c r="B135" s="5">
        <v>138</v>
      </c>
      <c r="C135" s="25">
        <v>114.09</v>
      </c>
      <c r="D135" s="25">
        <v>131.65</v>
      </c>
      <c r="E135" s="25">
        <f t="shared" ref="E135:E198" si="5">D135-C135</f>
        <v>17.560000000000002</v>
      </c>
      <c r="F135" s="25">
        <v>4.18</v>
      </c>
      <c r="G135" s="25">
        <f t="shared" si="4"/>
        <v>73.400800000000004</v>
      </c>
      <c r="H135" s="5"/>
      <c r="I135" s="5"/>
      <c r="J135" s="21"/>
      <c r="K135" s="25">
        <f>авг.14!K135+сен.14!H135-сен.14!G135</f>
        <v>68.91040000000001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авг.14!K136+сен.14!H136-сен.14!G136</f>
        <v>0</v>
      </c>
    </row>
    <row r="137" spans="1:11" x14ac:dyDescent="0.25">
      <c r="A137" s="5" t="s">
        <v>88</v>
      </c>
      <c r="B137" s="5">
        <v>140</v>
      </c>
      <c r="C137" s="25">
        <v>174.95</v>
      </c>
      <c r="D137" s="25">
        <v>231.88</v>
      </c>
      <c r="E137" s="25">
        <f t="shared" si="5"/>
        <v>56.930000000000007</v>
      </c>
      <c r="F137" s="25">
        <v>4.18</v>
      </c>
      <c r="G137" s="25">
        <f t="shared" si="4"/>
        <v>237.96740000000003</v>
      </c>
      <c r="H137" s="5"/>
      <c r="I137" s="5"/>
      <c r="J137" s="5"/>
      <c r="K137" s="25">
        <f>авг.14!K137+сен.14!H137-сен.14!G137</f>
        <v>-960.3963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авг.14!K138+сен.14!H138-сен.14!G138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авг.14!K139+сен.14!H139-сен.14!G139</f>
        <v>0</v>
      </c>
    </row>
    <row r="140" spans="1:11" x14ac:dyDescent="0.25">
      <c r="A140" s="5" t="s">
        <v>37</v>
      </c>
      <c r="B140" s="5">
        <v>143</v>
      </c>
      <c r="C140" s="25">
        <v>7.07</v>
      </c>
      <c r="D140" s="25">
        <v>7.59</v>
      </c>
      <c r="E140" s="25">
        <f t="shared" si="5"/>
        <v>0.51999999999999957</v>
      </c>
      <c r="F140" s="25">
        <v>4.18</v>
      </c>
      <c r="G140" s="25">
        <f t="shared" si="4"/>
        <v>2.1735999999999982</v>
      </c>
      <c r="H140" s="5"/>
      <c r="I140" s="5"/>
      <c r="J140" s="5"/>
      <c r="K140" s="25">
        <f>авг.14!K140+сен.14!H140-сен.14!G140</f>
        <v>-23.867799999999995</v>
      </c>
    </row>
    <row r="141" spans="1:11" x14ac:dyDescent="0.25">
      <c r="A141" s="5" t="s">
        <v>124</v>
      </c>
      <c r="B141" s="5">
        <v>144</v>
      </c>
      <c r="C141" s="25">
        <v>114.09</v>
      </c>
      <c r="D141" s="25">
        <v>114.09</v>
      </c>
      <c r="E141" s="25">
        <f t="shared" si="5"/>
        <v>0</v>
      </c>
      <c r="F141" s="25">
        <v>4.18</v>
      </c>
      <c r="G141" s="25">
        <f t="shared" si="4"/>
        <v>0</v>
      </c>
      <c r="H141" s="5">
        <v>761.9</v>
      </c>
      <c r="I141" s="5">
        <v>172336</v>
      </c>
      <c r="J141" s="21">
        <v>41897</v>
      </c>
      <c r="K141" s="25">
        <f>авг.14!K141+сен.14!H141-сен.14!G141</f>
        <v>294.03259999999995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авг.14!K142+сен.14!H142-сен.14!G142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авг.14!K143+сен.14!H143-сен.14!G143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авг.14!K144+сен.14!H144-сен.14!G144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авг.14!K145+сен.14!H145-сен.14!G145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авг.14!K146+сен.14!H146-сен.14!G146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авг.14!K147+сен.14!H147-сен.14!G147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авг.14!K148+сен.14!H148-сен.14!G148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авг.14!K149+сен.14!H149-сен.14!G149</f>
        <v>0</v>
      </c>
    </row>
    <row r="150" spans="1:11" x14ac:dyDescent="0.25">
      <c r="A150" s="5" t="s">
        <v>134</v>
      </c>
      <c r="B150" s="5">
        <v>153</v>
      </c>
      <c r="C150" s="25">
        <v>8.5500000000000007</v>
      </c>
      <c r="D150" s="25">
        <v>8.5500000000000007</v>
      </c>
      <c r="E150" s="25">
        <f t="shared" si="5"/>
        <v>0</v>
      </c>
      <c r="F150" s="25">
        <v>4.18</v>
      </c>
      <c r="G150" s="25">
        <f t="shared" si="4"/>
        <v>0</v>
      </c>
      <c r="H150" s="5"/>
      <c r="I150" s="5"/>
      <c r="J150" s="5"/>
      <c r="K150" s="25">
        <f>авг.14!K150+сен.14!H150-сен.14!G150</f>
        <v>-33.44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авг.14!K151+сен.14!H151-сен.14!G151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авг.14!K152+сен.14!H152-сен.14!G152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авг.14!K153+сен.14!H153-сен.14!G153</f>
        <v>0</v>
      </c>
    </row>
    <row r="154" spans="1:11" x14ac:dyDescent="0.25">
      <c r="A154" s="5" t="s">
        <v>145</v>
      </c>
      <c r="B154" s="5">
        <v>157</v>
      </c>
      <c r="C154" s="25">
        <v>2.13</v>
      </c>
      <c r="D154" s="25">
        <v>2.13</v>
      </c>
      <c r="E154" s="25">
        <f t="shared" si="5"/>
        <v>0</v>
      </c>
      <c r="F154" s="25">
        <v>4.18</v>
      </c>
      <c r="G154" s="25">
        <f t="shared" si="4"/>
        <v>0</v>
      </c>
      <c r="H154" s="5"/>
      <c r="I154" s="5"/>
      <c r="J154" s="5"/>
      <c r="K154" s="25">
        <f>авг.14!K154+сен.14!H154-сен.14!G154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авг.14!K155+сен.14!H155-сен.14!G155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авг.14!K156+сен.14!H156-сен.14!G156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авг.14!K157+сен.14!H157-сен.14!G157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авг.14!K158+сен.14!H158-сен.14!G158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авг.14!K159+сен.14!H159-сен.14!G159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авг.14!K160+сен.14!H160-сен.14!G160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авг.14!K161+сен.14!H161-сен.14!G161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авг.14!K162+сен.14!H162-сен.14!G162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авг.14!K163+сен.14!H163-сен.14!G163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авг.14!K164+сен.14!H164-сен.14!G164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авг.14!K165+сен.14!H165-сен.14!G165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авг.14!K166+сен.14!H166-сен.14!G166</f>
        <v>0</v>
      </c>
    </row>
    <row r="167" spans="1:11" x14ac:dyDescent="0.25">
      <c r="A167" s="5" t="s">
        <v>106</v>
      </c>
      <c r="B167" s="5">
        <v>170</v>
      </c>
      <c r="C167" s="25">
        <v>209.4</v>
      </c>
      <c r="D167" s="25">
        <v>247.1</v>
      </c>
      <c r="E167" s="25">
        <f t="shared" si="5"/>
        <v>37.699999999999989</v>
      </c>
      <c r="F167" s="25">
        <v>4.18</v>
      </c>
      <c r="G167" s="25">
        <f t="shared" si="4"/>
        <v>157.58599999999996</v>
      </c>
      <c r="H167" s="5"/>
      <c r="I167" s="5"/>
      <c r="J167" s="5"/>
      <c r="K167" s="25">
        <f>авг.14!K167+сен.14!H167-сен.14!G167</f>
        <v>-1006.6807999999999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авг.14!K168+сен.14!H168-сен.14!G168</f>
        <v>0</v>
      </c>
    </row>
    <row r="169" spans="1:11" x14ac:dyDescent="0.25">
      <c r="A169" s="5" t="s">
        <v>38</v>
      </c>
      <c r="B169" s="5">
        <v>172</v>
      </c>
      <c r="C169" s="25">
        <v>1.32</v>
      </c>
      <c r="D169" s="25">
        <v>84.25</v>
      </c>
      <c r="E169" s="25">
        <f t="shared" si="5"/>
        <v>82.93</v>
      </c>
      <c r="F169" s="25">
        <v>4.18</v>
      </c>
      <c r="G169" s="25">
        <f t="shared" si="4"/>
        <v>346.6474</v>
      </c>
      <c r="H169" s="5"/>
      <c r="I169" s="5"/>
      <c r="J169" s="21"/>
      <c r="K169" s="25">
        <f>авг.14!K169+сен.14!H169-сен.14!G169</f>
        <v>2012.7149999999999</v>
      </c>
    </row>
    <row r="170" spans="1:11" x14ac:dyDescent="0.25">
      <c r="A170" s="5" t="s">
        <v>39</v>
      </c>
      <c r="B170" s="5">
        <v>173</v>
      </c>
      <c r="C170" s="25">
        <v>4236.3599999999997</v>
      </c>
      <c r="D170" s="25">
        <v>4673.84</v>
      </c>
      <c r="E170" s="25">
        <f t="shared" si="5"/>
        <v>437.48000000000047</v>
      </c>
      <c r="F170" s="25">
        <v>4.18</v>
      </c>
      <c r="G170" s="25">
        <f t="shared" si="4"/>
        <v>1828.6664000000019</v>
      </c>
      <c r="H170" s="5"/>
      <c r="I170" s="5"/>
      <c r="J170" s="21"/>
      <c r="K170" s="25">
        <f>авг.14!K170+сен.14!H170-сен.14!G170</f>
        <v>-4927.4799999999987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авг.14!K171+сен.14!H171-сен.14!G171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авг.14!K172+сен.14!H172-сен.14!G172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авг.14!K173+сен.14!H173-сен.14!G173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авг.14!K174+сен.14!H174-сен.14!G174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авг.14!K175+сен.14!H175-сен.14!G175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авг.14!K176+сен.14!H176-сен.14!G176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авг.14!K177+сен.14!H177-сен.14!G177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авг.14!K178+сен.14!H178-сен.14!G178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авг.14!K179+сен.14!H179-сен.14!G179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авг.14!K180+сен.14!H180-сен.14!G180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авг.14!K181+сен.14!H181-сен.14!G181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авг.14!K182+сен.14!H182-сен.14!G182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авг.14!K183+сен.14!H183-сен.14!G183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авг.14!K184+сен.14!H184-сен.14!G184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авг.14!K185+сен.14!H185-сен.14!G185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авг.14!K186+сен.14!H186-сен.14!G186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авг.14!K187+сен.14!H187-сен.14!G187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авг.14!K188+сен.14!H188-сен.14!G188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авг.14!K189+сен.14!H189-сен.14!G189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авг.14!K190+сен.14!H190-сен.14!G190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авг.14!K191+сен.14!H191-сен.14!G191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авг.14!K192+сен.14!H192-сен.14!G192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авг.14!K193+сен.14!H193-сен.14!G193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авг.14!K194+сен.14!H194-сен.14!G194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авг.14!K195+сен.14!H195-сен.14!G195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авг.14!K196+сен.14!H196-сен.14!G196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si="4"/>
        <v>0</v>
      </c>
      <c r="H197" s="5"/>
      <c r="I197" s="5"/>
      <c r="J197" s="5"/>
      <c r="K197" s="25">
        <f>авг.14!K197+сен.14!H197-сен.14!G197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si="5"/>
        <v>0</v>
      </c>
      <c r="F198" s="25">
        <v>4.18</v>
      </c>
      <c r="G198" s="25">
        <f t="shared" ref="G198:G261" si="6">F198*E198</f>
        <v>0</v>
      </c>
      <c r="H198" s="5"/>
      <c r="I198" s="5"/>
      <c r="J198" s="5"/>
      <c r="K198" s="25">
        <f>авг.14!K198+сен.14!H198-сен.14!G198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ref="E199:E262" si="7">D199-C199</f>
        <v>0</v>
      </c>
      <c r="F199" s="25">
        <v>4.18</v>
      </c>
      <c r="G199" s="25">
        <f t="shared" si="6"/>
        <v>0</v>
      </c>
      <c r="H199" s="5"/>
      <c r="I199" s="5"/>
      <c r="J199" s="5"/>
      <c r="K199" s="25">
        <f>авг.14!K199+сен.14!H199-сен.14!G199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авг.14!K200+сен.14!H200-сен.14!G200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авг.14!K201+сен.14!H201-сен.14!G201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авг.14!K202+сен.14!H202-сен.14!G202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авг.14!K203+сен.14!H203-сен.14!G203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авг.14!K204+сен.14!H204-сен.14!G204</f>
        <v>0</v>
      </c>
    </row>
    <row r="205" spans="1:11" x14ac:dyDescent="0.25">
      <c r="A205" s="5" t="s">
        <v>146</v>
      </c>
      <c r="B205" s="5">
        <v>209</v>
      </c>
      <c r="C205" s="25">
        <v>1.54</v>
      </c>
      <c r="D205" s="25">
        <v>2.21</v>
      </c>
      <c r="E205" s="25">
        <f t="shared" si="7"/>
        <v>0.66999999999999993</v>
      </c>
      <c r="F205" s="25">
        <v>4.18</v>
      </c>
      <c r="G205" s="25">
        <f t="shared" si="6"/>
        <v>2.8005999999999993</v>
      </c>
      <c r="H205" s="5"/>
      <c r="I205" s="5"/>
      <c r="J205" s="5"/>
      <c r="K205" s="25">
        <f>авг.14!K205+сен.14!H205-сен.14!G205</f>
        <v>-2.8005999999999993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авг.14!K206+сен.14!H206-сен.14!G206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авг.14!K207+сен.14!H207-сен.14!G207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авг.14!K208+сен.14!H208-сен.14!G208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авг.14!K209+сен.14!H209-сен.14!G209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авг.14!K210+сен.14!H210-сен.14!G210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авг.14!K211+сен.14!H211-сен.14!G211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авг.14!K212+сен.14!H212-сен.14!G212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авг.14!K213+сен.14!H213-сен.14!G213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авг.14!K214+сен.14!H214-сен.14!G214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авг.14!K215+сен.14!H215-сен.14!G215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авг.14!K216+сен.14!H216-сен.14!G216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авг.14!K217+сен.14!H217-сен.14!G217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авг.14!K218+сен.14!H218-сен.14!G218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авг.14!K219+сен.14!H219-сен.14!G219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авг.14!K220+сен.14!H220-сен.14!G220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авг.14!K221+сен.14!H221-сен.14!G221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авг.14!K222+сен.14!H222-сен.14!G222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авг.14!K223+сен.14!H223-сен.14!G223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авг.14!K224+сен.14!H224-сен.14!G224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авг.14!K225+сен.14!H225-сен.14!G225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авг.14!K226+сен.14!H226-сен.14!G226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авг.14!K227+сен.14!H227-сен.14!G227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авг.14!K228+сен.14!H228-сен.14!G228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авг.14!K229+сен.14!H229-сен.14!G229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авг.14!K230+сен.14!H230-сен.14!G230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авг.14!K231+сен.14!H231-сен.14!G231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авг.14!K232+сен.14!H232-сен.14!G232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авг.14!K233+сен.14!H233-сен.14!G233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авг.14!K234+сен.14!H234-сен.14!G234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авг.14!K235+сен.14!H235-сен.14!G235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авг.14!K236+сен.14!H236-сен.14!G236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авг.14!K237+сен.14!H237-сен.14!G237</f>
        <v>0</v>
      </c>
    </row>
    <row r="238" spans="1:11" x14ac:dyDescent="0.25">
      <c r="A238" s="5" t="s">
        <v>72</v>
      </c>
      <c r="B238" s="5">
        <v>242</v>
      </c>
      <c r="C238" s="25">
        <v>9.09</v>
      </c>
      <c r="D238" s="25">
        <v>9.09</v>
      </c>
      <c r="E238" s="25">
        <f t="shared" si="7"/>
        <v>0</v>
      </c>
      <c r="F238" s="25">
        <v>4.18</v>
      </c>
      <c r="G238" s="25">
        <f t="shared" si="6"/>
        <v>0</v>
      </c>
      <c r="H238" s="5"/>
      <c r="I238" s="5"/>
      <c r="J238" s="5"/>
      <c r="K238" s="25">
        <f>авг.14!K238+сен.14!H238-сен.14!G238</f>
        <v>-35.028399999999998</v>
      </c>
    </row>
    <row r="239" spans="1:11" x14ac:dyDescent="0.25">
      <c r="A239" s="5" t="s">
        <v>125</v>
      </c>
      <c r="B239" s="5">
        <v>243</v>
      </c>
      <c r="C239" s="25">
        <v>0.43</v>
      </c>
      <c r="D239" s="25">
        <v>457.4</v>
      </c>
      <c r="E239" s="25">
        <f t="shared" si="7"/>
        <v>456.96999999999997</v>
      </c>
      <c r="F239" s="25">
        <v>4.18</v>
      </c>
      <c r="G239" s="25">
        <f t="shared" si="6"/>
        <v>1910.1345999999996</v>
      </c>
      <c r="H239" s="5"/>
      <c r="I239" s="5"/>
      <c r="J239" s="5"/>
      <c r="K239" s="25">
        <f>авг.14!K239+сен.14!H239-сен.14!G239</f>
        <v>-1910.1345999999996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авг.14!K240+сен.14!H240-сен.14!G240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авг.14!K241+сен.14!H241-сен.14!G241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авг.14!K242+сен.14!H242-сен.14!G242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авг.14!K243+сен.14!H243-сен.14!G243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авг.14!K244+сен.14!H244-сен.14!G244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авг.14!K245+сен.14!H245-сен.14!G245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авг.14!K246+сен.14!H246-сен.14!G246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авг.14!K247+сен.14!H247-сен.14!G247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авг.14!K248+сен.14!H248-сен.14!G248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авг.14!K249+сен.14!H249-сен.14!G249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авг.14!K250+сен.14!H250-сен.14!G250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авг.14!K251+сен.14!H251-сен.14!G251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авг.14!K252+сен.14!H252-сен.14!G252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авг.14!K253+сен.14!H253-сен.14!G253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авг.14!K254+сен.14!H254-сен.14!G254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авг.14!K255+сен.14!H255-сен.14!G255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авг.14!K256+сен.14!H256-сен.14!G256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авг.14!K257+сен.14!H257-сен.14!G257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авг.14!K258+сен.14!H258-сен.14!G258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авг.14!K259+сен.14!H259-сен.14!G259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авг.14!K260+сен.14!H260-сен.14!G260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si="6"/>
        <v>0</v>
      </c>
      <c r="H261" s="5"/>
      <c r="I261" s="5"/>
      <c r="J261" s="5"/>
      <c r="K261" s="25">
        <f>авг.14!K261+сен.14!H261-сен.14!G261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si="7"/>
        <v>0</v>
      </c>
      <c r="F262" s="25">
        <v>4.18</v>
      </c>
      <c r="G262" s="25">
        <f t="shared" ref="G262:G325" si="8">F262*E262</f>
        <v>0</v>
      </c>
      <c r="H262" s="5"/>
      <c r="I262" s="5"/>
      <c r="J262" s="5"/>
      <c r="K262" s="25">
        <f>авг.14!K262+сен.14!H262-сен.14!G262</f>
        <v>0</v>
      </c>
    </row>
    <row r="263" spans="1:11" x14ac:dyDescent="0.25">
      <c r="A263" s="5" t="s">
        <v>6</v>
      </c>
      <c r="B263" s="5">
        <v>268</v>
      </c>
      <c r="C263" s="25">
        <v>23.68</v>
      </c>
      <c r="D263" s="25">
        <v>101.61</v>
      </c>
      <c r="E263" s="25">
        <f t="shared" ref="E263:E326" si="9">D263-C263</f>
        <v>77.930000000000007</v>
      </c>
      <c r="F263" s="25">
        <v>4.18</v>
      </c>
      <c r="G263" s="25">
        <f t="shared" si="8"/>
        <v>325.74740000000003</v>
      </c>
      <c r="H263" s="5"/>
      <c r="I263" s="5"/>
      <c r="J263" s="5"/>
      <c r="K263" s="25">
        <f>авг.14!K263+сен.14!H263-сен.14!G263</f>
        <v>-415.4502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si="9"/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авг.14!K264+сен.14!H264-сен.14!G264</f>
        <v>0</v>
      </c>
    </row>
    <row r="265" spans="1:11" x14ac:dyDescent="0.25">
      <c r="A265" s="5" t="s">
        <v>136</v>
      </c>
      <c r="B265" s="5">
        <v>270</v>
      </c>
      <c r="C265" s="25">
        <v>93.18</v>
      </c>
      <c r="D265" s="25">
        <v>100.53</v>
      </c>
      <c r="E265" s="25">
        <f t="shared" si="9"/>
        <v>7.3499999999999943</v>
      </c>
      <c r="F265" s="25">
        <v>4.18</v>
      </c>
      <c r="G265" s="25">
        <f t="shared" si="8"/>
        <v>30.722999999999974</v>
      </c>
      <c r="H265" s="5"/>
      <c r="I265" s="5"/>
      <c r="J265" s="5"/>
      <c r="K265" s="25">
        <f>авг.14!K265+сен.14!H265-сен.14!G265</f>
        <v>-411.85539999999997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авг.14!K266+сен.14!H266-сен.14!G266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авг.14!K267+сен.14!H267-сен.14!G267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авг.14!K268+сен.14!H268-сен.14!G268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авг.14!K269+сен.14!H269-сен.14!G269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авг.14!K270+сен.14!H270-сен.14!G270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авг.14!K271+сен.14!H271-сен.14!G271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авг.14!K272+сен.14!H272-сен.14!G272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авг.14!K273+сен.14!H273-сен.14!G273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авг.14!K274+сен.14!H274-сен.14!G274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авг.14!K275+сен.14!H275-сен.14!G275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авг.14!K276+сен.14!H276-сен.14!G276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авг.14!K277+сен.14!H277-сен.14!G277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авг.14!K278+сен.14!H278-сен.14!G278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авг.14!K279+сен.14!H279-сен.14!G279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авг.14!K280+сен.14!H280-сен.14!G280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авг.14!K281+сен.14!H281-сен.14!G281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авг.14!K282+сен.14!H282-сен.14!G282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авг.14!K283+сен.14!H283-сен.14!G283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авг.14!K284+сен.14!H284-сен.14!G284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авг.14!K285+сен.14!H285-сен.14!G285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авг.14!K286+сен.14!H286-сен.14!G286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авг.14!K287+сен.14!H287-сен.14!G287</f>
        <v>0</v>
      </c>
    </row>
    <row r="288" spans="1:11" x14ac:dyDescent="0.25">
      <c r="A288" s="5" t="s">
        <v>138</v>
      </c>
      <c r="B288" s="5">
        <v>294</v>
      </c>
      <c r="C288" s="25">
        <v>9.5</v>
      </c>
      <c r="D288" s="25">
        <v>9.5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авг.14!K288+сен.14!H288-сен.14!G288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авг.14!K289+сен.14!H289-сен.14!G289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авг.14!K290+сен.14!H290-сен.14!G290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авг.14!K291+сен.14!H291-сен.14!G291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авг.14!K292+сен.14!H292-сен.14!G292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авг.14!K293+сен.14!H293-сен.14!G293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авг.14!K294+сен.14!H294-сен.14!G294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авг.14!K295+сен.14!H295-сен.14!G295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авг.14!K296+сен.14!H296-сен.14!G296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авг.14!K297+сен.14!H297-сен.14!G297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авг.14!K298+сен.14!H298-сен.14!G298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авг.14!K299+сен.14!H299-сен.14!G299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авг.14!K300+сен.14!H300-сен.14!G300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авг.14!K301+сен.14!H301-сен.14!G301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авг.14!K302+сен.14!H302-сен.14!G302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авг.14!K303+сен.14!H303-сен.14!G303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авг.14!K304+сен.14!H304-сен.14!G304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авг.14!K305+сен.14!H305-сен.14!G305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авг.14!K306+сен.14!H306-сен.14!G306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авг.14!K307+сен.14!H307-сен.14!G307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авг.14!K308+сен.14!H308-сен.14!G308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авг.14!K309+сен.14!H309-сен.14!G309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авг.14!K310+сен.14!H310-сен.14!G310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авг.14!K311+сен.14!H311-сен.14!G311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авг.14!K312+сен.14!H312-сен.14!G312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авг.14!K313+сен.14!H313-сен.14!G313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авг.14!K314+сен.14!H314-сен.14!G314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авг.14!K315+сен.14!H315-сен.14!G315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авг.14!K316+сен.14!H316-сен.14!G316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авг.14!K317+сен.14!H317-сен.14!G317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авг.14!K318+сен.14!H318-сен.14!G318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авг.14!K319+сен.14!H319-сен.14!G319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авг.14!K320+сен.14!H320-сен.14!G320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авг.14!K321+сен.14!H321-сен.14!G321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авг.14!K322+сен.14!H322-сен.14!G322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авг.14!K323+сен.14!H323-сен.14!G323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si="8"/>
        <v>0</v>
      </c>
      <c r="H324" s="5"/>
      <c r="I324" s="5"/>
      <c r="J324" s="5"/>
      <c r="K324" s="25">
        <f>авг.14!K324+сен.14!H324-сен.14!G324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si="9"/>
        <v>0</v>
      </c>
      <c r="F325" s="25">
        <v>4.18</v>
      </c>
      <c r="G325" s="25">
        <f t="shared" si="8"/>
        <v>0</v>
      </c>
      <c r="H325" s="5"/>
      <c r="I325" s="5"/>
      <c r="J325" s="5"/>
      <c r="K325" s="25">
        <f>авг.14!K325+сен.14!H325-сен.14!G325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9"/>
        <v>0</v>
      </c>
      <c r="F326" s="25">
        <v>4.18</v>
      </c>
      <c r="G326" s="25">
        <f t="shared" ref="G326:G341" si="10">F326*E326</f>
        <v>0</v>
      </c>
      <c r="H326" s="5"/>
      <c r="I326" s="5"/>
      <c r="J326" s="5"/>
      <c r="K326" s="25">
        <f>авг.14!K326+сен.14!H326-сен.14!G326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ref="E327:E341" si="11">D327-C327</f>
        <v>0</v>
      </c>
      <c r="F327" s="25">
        <v>4.18</v>
      </c>
      <c r="G327" s="25">
        <f t="shared" si="10"/>
        <v>0</v>
      </c>
      <c r="H327" s="5"/>
      <c r="I327" s="5"/>
      <c r="J327" s="5"/>
      <c r="K327" s="25">
        <f>авг.14!K327+сен.14!H327-сен.14!G327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авг.14!K328+сен.14!H328-сен.14!G328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авг.14!K329+сен.14!H329-сен.14!G329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авг.14!K330+сен.14!H330-сен.14!G330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авг.14!K331+сен.14!H331-сен.14!G331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авг.14!K332+сен.14!H332-сен.14!G332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авг.14!K333+сен.14!H333-сен.14!G333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авг.14!K334+сен.14!H334-сен.14!G334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авг.14!K335+сен.14!H335-сен.14!G335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авг.14!K336+сен.14!H336-сен.14!G336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авг.14!K337+сен.14!H337-сен.14!G337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авг.14!K338+сен.14!H338-сен.14!G338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авг.14!K339+сен.14!H339-сен.14!G339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авг.14!K340+сен.14!H340-сен.14!G340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авг.14!K341+сен.14!H341-сен.14!G341</f>
        <v>0</v>
      </c>
    </row>
    <row r="342" spans="1:11" x14ac:dyDescent="0.25">
      <c r="G342" s="55">
        <f>SUM(G7:G341)</f>
        <v>19537.654399999996</v>
      </c>
      <c r="H342" s="8">
        <f>SUM(H7:H341)</f>
        <v>16140.5</v>
      </c>
    </row>
  </sheetData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4" priority="1" operator="lessThan">
      <formula>-0.1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6">
        <v>2</v>
      </c>
      <c r="B4" s="86">
        <v>3</v>
      </c>
      <c r="C4" s="86">
        <v>4</v>
      </c>
      <c r="D4" s="86">
        <v>5</v>
      </c>
      <c r="E4" s="86">
        <v>6</v>
      </c>
      <c r="F4" s="86">
        <v>7</v>
      </c>
      <c r="G4" s="86">
        <v>8</v>
      </c>
      <c r="H4" s="86">
        <v>9</v>
      </c>
      <c r="I4" s="86">
        <v>10</v>
      </c>
      <c r="J4" s="86">
        <v>11</v>
      </c>
      <c r="K4" s="86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9724.7999999999993</v>
      </c>
      <c r="D7" s="25">
        <v>10743.1</v>
      </c>
      <c r="E7" s="25">
        <f>D7-C7</f>
        <v>1018.3000000000011</v>
      </c>
      <c r="F7" s="25">
        <v>4.18</v>
      </c>
      <c r="G7" s="25">
        <f t="shared" ref="G7:G70" si="0">F7*E7</f>
        <v>4256.4940000000042</v>
      </c>
      <c r="H7" s="11">
        <v>4256.49</v>
      </c>
      <c r="I7" s="5"/>
      <c r="J7" s="5"/>
      <c r="K7" s="25">
        <f>сен.14!K7+окт.14!H7-окт.14!G7</f>
        <v>-2.999999998792191E-3</v>
      </c>
    </row>
    <row r="8" spans="1:12" x14ac:dyDescent="0.25">
      <c r="A8" s="41" t="s">
        <v>78</v>
      </c>
      <c r="B8" s="5">
        <v>1</v>
      </c>
      <c r="C8" s="25">
        <v>397.28</v>
      </c>
      <c r="D8" s="25">
        <v>477.85</v>
      </c>
      <c r="E8" s="25">
        <f t="shared" ref="E8:E71" si="1">D8-C8</f>
        <v>80.57000000000005</v>
      </c>
      <c r="F8" s="25">
        <v>4.18</v>
      </c>
      <c r="G8" s="25">
        <f t="shared" si="0"/>
        <v>336.78260000000017</v>
      </c>
      <c r="H8" s="11"/>
      <c r="I8" s="5"/>
      <c r="J8" s="21"/>
      <c r="K8" s="25">
        <f>сен.14!K8+окт.14!H8-окт.14!G8</f>
        <v>493.04550000000012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сен.14!K9+окт.14!H9-окт.14!G9</f>
        <v>0</v>
      </c>
    </row>
    <row r="10" spans="1:12" ht="18.75" x14ac:dyDescent="0.3">
      <c r="A10" s="5" t="s">
        <v>79</v>
      </c>
      <c r="B10" s="5">
        <v>4</v>
      </c>
      <c r="C10" s="88">
        <v>240.97</v>
      </c>
      <c r="D10" s="88">
        <v>337.5</v>
      </c>
      <c r="E10" s="25">
        <f t="shared" si="1"/>
        <v>96.53</v>
      </c>
      <c r="F10" s="25">
        <v>4.18</v>
      </c>
      <c r="G10" s="25">
        <f t="shared" si="0"/>
        <v>403.49539999999996</v>
      </c>
      <c r="H10" s="11"/>
      <c r="I10" s="5"/>
      <c r="J10" s="21"/>
      <c r="K10" s="25">
        <f>сен.14!K10+окт.14!H10-окт.14!G10</f>
        <v>-577.72579999999994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сен.14!K11+окт.14!H11-окт.14!G11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сен.14!K12+окт.14!H12-окт.14!G12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сен.14!K13+окт.14!H13-окт.14!G13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сен.14!K14+окт.14!H14-окт.14!G14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сен.14!K15+окт.14!H15-окт.14!G15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сен.14!K16+окт.14!H16-окт.14!G16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сен.14!K17+окт.14!H17-окт.14!G17</f>
        <v>0</v>
      </c>
    </row>
    <row r="18" spans="1:11" x14ac:dyDescent="0.25">
      <c r="A18" s="42" t="s">
        <v>80</v>
      </c>
      <c r="B18" s="5">
        <v>12</v>
      </c>
      <c r="C18" s="25">
        <v>854.24</v>
      </c>
      <c r="D18" s="25">
        <v>941</v>
      </c>
      <c r="E18" s="25">
        <f t="shared" si="1"/>
        <v>86.759999999999991</v>
      </c>
      <c r="F18" s="25">
        <v>4.18</v>
      </c>
      <c r="G18" s="25">
        <f t="shared" si="0"/>
        <v>362.65679999999992</v>
      </c>
      <c r="H18" s="11"/>
      <c r="I18" s="21"/>
      <c r="J18" s="21"/>
      <c r="K18" s="25">
        <f>сен.14!K18+окт.14!H18-окт.14!G18</f>
        <v>-17.507899999999779</v>
      </c>
    </row>
    <row r="19" spans="1:11" x14ac:dyDescent="0.25">
      <c r="A19" s="42" t="s">
        <v>81</v>
      </c>
      <c r="B19" s="5">
        <v>13</v>
      </c>
      <c r="C19" s="25">
        <v>14.11</v>
      </c>
      <c r="D19" s="25">
        <v>14.11</v>
      </c>
      <c r="E19" s="25">
        <f t="shared" si="1"/>
        <v>0</v>
      </c>
      <c r="F19" s="25">
        <v>4.18</v>
      </c>
      <c r="G19" s="25">
        <f t="shared" si="0"/>
        <v>0</v>
      </c>
      <c r="H19" s="11"/>
      <c r="I19" s="5"/>
      <c r="J19" s="5"/>
      <c r="K19" s="25">
        <f>сен.14!K19+окт.14!H19-окт.14!G19</f>
        <v>-42.616099999999996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сен.14!K20+окт.14!H20-окт.14!G20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сен.14!K21+окт.14!H21-окт.14!G21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сен.14!K22+окт.14!H22-окт.14!G22</f>
        <v>0</v>
      </c>
    </row>
    <row r="23" spans="1:11" x14ac:dyDescent="0.25">
      <c r="A23" s="5" t="s">
        <v>140</v>
      </c>
      <c r="B23" s="5">
        <v>18</v>
      </c>
      <c r="C23" s="25">
        <v>2.77</v>
      </c>
      <c r="D23" s="25">
        <v>4.12</v>
      </c>
      <c r="E23" s="25">
        <f t="shared" si="1"/>
        <v>1.35</v>
      </c>
      <c r="F23" s="25">
        <v>4.18</v>
      </c>
      <c r="G23" s="25">
        <f t="shared" si="0"/>
        <v>5.6429999999999998</v>
      </c>
      <c r="H23" s="11"/>
      <c r="I23" s="5"/>
      <c r="J23" s="5"/>
      <c r="K23" s="25">
        <f>сен.14!K23+окт.14!H23-окт.14!G23</f>
        <v>-5.6429999999999998</v>
      </c>
    </row>
    <row r="24" spans="1:11" x14ac:dyDescent="0.25">
      <c r="A24" s="5" t="s">
        <v>121</v>
      </c>
      <c r="B24" s="5">
        <v>19</v>
      </c>
      <c r="C24" s="25">
        <v>24.21</v>
      </c>
      <c r="D24" s="25">
        <v>24.21</v>
      </c>
      <c r="E24" s="25">
        <f t="shared" si="1"/>
        <v>0</v>
      </c>
      <c r="F24" s="25">
        <v>4.18</v>
      </c>
      <c r="G24" s="25">
        <f t="shared" si="0"/>
        <v>0</v>
      </c>
      <c r="H24" s="11"/>
      <c r="I24" s="5"/>
      <c r="J24" s="21"/>
      <c r="K24" s="25">
        <f>сен.14!K24+окт.14!H24-окт.14!G24</f>
        <v>1.016800000000007</v>
      </c>
    </row>
    <row r="25" spans="1:11" x14ac:dyDescent="0.25">
      <c r="A25" s="42" t="s">
        <v>82</v>
      </c>
      <c r="B25" s="5">
        <v>20</v>
      </c>
      <c r="C25" s="25">
        <v>474.9</v>
      </c>
      <c r="D25" s="25">
        <v>562.41</v>
      </c>
      <c r="E25" s="25">
        <f t="shared" si="1"/>
        <v>87.509999999999991</v>
      </c>
      <c r="F25" s="25">
        <v>4.18</v>
      </c>
      <c r="G25" s="25">
        <f t="shared" si="0"/>
        <v>365.79179999999991</v>
      </c>
      <c r="H25" s="11">
        <v>608.84</v>
      </c>
      <c r="I25" s="5">
        <v>104</v>
      </c>
      <c r="J25" s="21">
        <v>41935</v>
      </c>
      <c r="K25" s="25">
        <f>сен.14!K25+окт.14!H25-окт.14!G25</f>
        <v>-693.19889999999964</v>
      </c>
    </row>
    <row r="26" spans="1:11" x14ac:dyDescent="0.25">
      <c r="A26" s="5"/>
      <c r="B26" s="5">
        <v>21</v>
      </c>
      <c r="C26" s="25">
        <v>30.32</v>
      </c>
      <c r="D26" s="25">
        <v>80.42</v>
      </c>
      <c r="E26" s="25">
        <f t="shared" si="1"/>
        <v>50.1</v>
      </c>
      <c r="F26" s="25">
        <v>4.18</v>
      </c>
      <c r="G26" s="25">
        <f t="shared" si="0"/>
        <v>209.41799999999998</v>
      </c>
      <c r="H26" s="11"/>
      <c r="I26" s="5"/>
      <c r="J26" s="21"/>
      <c r="K26" s="25">
        <f>сен.14!K26+окт.14!H26-окт.14!G26</f>
        <v>-328.17179999999996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сен.14!K27+окт.14!H27-окт.14!G27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сен.14!K28+окт.14!H28-окт.14!G28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сен.14!K29+окт.14!H29-окт.14!G29</f>
        <v>0</v>
      </c>
    </row>
    <row r="30" spans="1:11" x14ac:dyDescent="0.25">
      <c r="A30" s="42" t="s">
        <v>83</v>
      </c>
      <c r="B30" s="5">
        <v>25</v>
      </c>
      <c r="C30" s="25">
        <v>1664.9</v>
      </c>
      <c r="D30" s="25">
        <v>1890.65</v>
      </c>
      <c r="E30" s="25">
        <f t="shared" si="1"/>
        <v>225.75</v>
      </c>
      <c r="F30" s="25">
        <v>4.18</v>
      </c>
      <c r="G30" s="25">
        <f t="shared" si="0"/>
        <v>943.63499999999999</v>
      </c>
      <c r="H30" s="5">
        <v>834.08</v>
      </c>
      <c r="I30" s="5">
        <v>52</v>
      </c>
      <c r="J30" s="21">
        <v>41918</v>
      </c>
      <c r="K30" s="25">
        <f>сен.14!K30+окт.14!H30-окт.14!G30</f>
        <v>-672.85929999999962</v>
      </c>
    </row>
    <row r="31" spans="1:11" x14ac:dyDescent="0.25">
      <c r="A31" s="5" t="s">
        <v>98</v>
      </c>
      <c r="B31" s="5">
        <v>26</v>
      </c>
      <c r="C31" s="25">
        <v>844.6</v>
      </c>
      <c r="D31" s="25">
        <v>1400.1</v>
      </c>
      <c r="E31" s="25">
        <f t="shared" si="1"/>
        <v>555.49999999999989</v>
      </c>
      <c r="F31" s="25">
        <v>4.18</v>
      </c>
      <c r="G31" s="25">
        <f t="shared" si="0"/>
        <v>2321.9899999999993</v>
      </c>
      <c r="H31" s="5"/>
      <c r="I31" s="5"/>
      <c r="J31" s="21"/>
      <c r="K31" s="25">
        <f>сен.14!K31+окт.14!H31-окт.14!G31</f>
        <v>-4932.0517999999993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сен.14!K32+окт.14!H32-окт.14!G32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сен.14!K33+окт.14!H33-окт.14!G33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сен.14!K34+окт.14!H34-окт.14!G34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сен.14!K35+окт.14!H35-окт.14!G35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сен.14!K36+окт.14!H36-окт.14!G36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сен.14!K37+окт.14!H37-окт.14!G37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сен.14!K38+окт.14!H38-окт.14!G38</f>
        <v>0</v>
      </c>
    </row>
    <row r="39" spans="1:11" x14ac:dyDescent="0.25">
      <c r="A39" s="5" t="s">
        <v>141</v>
      </c>
      <c r="B39" s="5">
        <v>36</v>
      </c>
      <c r="C39" s="25">
        <v>2.02</v>
      </c>
      <c r="D39" s="25">
        <v>21.28</v>
      </c>
      <c r="E39" s="25">
        <f t="shared" si="1"/>
        <v>19.260000000000002</v>
      </c>
      <c r="F39" s="25">
        <v>4.18</v>
      </c>
      <c r="G39" s="25">
        <f t="shared" si="0"/>
        <v>80.506799999999998</v>
      </c>
      <c r="H39" s="5"/>
      <c r="I39" s="5"/>
      <c r="J39" s="5"/>
      <c r="K39" s="25">
        <f>сен.14!K39+окт.14!H39-окт.14!G39</f>
        <v>-80.506799999999998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сен.14!K40+окт.14!H40-окт.14!G40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сен.14!K41+окт.14!H41-окт.14!G41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сен.14!K42+окт.14!H42-окт.14!G42</f>
        <v>0</v>
      </c>
    </row>
    <row r="43" spans="1:11" x14ac:dyDescent="0.25">
      <c r="A43" s="5" t="s">
        <v>19</v>
      </c>
      <c r="B43" s="5">
        <v>40</v>
      </c>
      <c r="C43" s="25">
        <v>68.2</v>
      </c>
      <c r="D43" s="25">
        <v>68.2</v>
      </c>
      <c r="E43" s="25">
        <f t="shared" si="1"/>
        <v>0</v>
      </c>
      <c r="F43" s="25">
        <v>4.18</v>
      </c>
      <c r="G43" s="25">
        <f t="shared" si="0"/>
        <v>0</v>
      </c>
      <c r="H43" s="5">
        <v>160.4</v>
      </c>
      <c r="I43" s="5">
        <v>654</v>
      </c>
      <c r="J43" s="21">
        <v>41915</v>
      </c>
      <c r="K43" s="25">
        <f>сен.14!K43+окт.14!H43-окт.14!G43</f>
        <v>123.12520000000001</v>
      </c>
    </row>
    <row r="44" spans="1:11" x14ac:dyDescent="0.25">
      <c r="A44" s="5" t="s">
        <v>20</v>
      </c>
      <c r="B44" s="5">
        <v>41</v>
      </c>
      <c r="C44" s="25">
        <v>7.41</v>
      </c>
      <c r="D44" s="25">
        <v>38.700000000000003</v>
      </c>
      <c r="E44" s="25">
        <f t="shared" si="1"/>
        <v>31.290000000000003</v>
      </c>
      <c r="F44" s="25">
        <v>4.18</v>
      </c>
      <c r="G44" s="25">
        <f t="shared" si="0"/>
        <v>130.79220000000001</v>
      </c>
      <c r="H44" s="5"/>
      <c r="I44" s="5"/>
      <c r="J44" s="5"/>
      <c r="K44" s="25">
        <f>сен.14!K44+окт.14!H44-окт.14!G44</f>
        <v>-157.71140000000003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сен.14!K45+окт.14!H45-окт.14!G45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сен.14!K46+окт.14!H46-окт.14!G46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сен.14!K47+окт.14!H47-окт.14!G47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сен.14!K48+окт.14!H48-окт.14!G48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сен.14!K49+окт.14!H49-окт.14!G49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сен.14!K50+окт.14!H50-окт.14!G50</f>
        <v>0</v>
      </c>
    </row>
    <row r="51" spans="1:11" x14ac:dyDescent="0.25">
      <c r="A51" s="87" t="s">
        <v>130</v>
      </c>
      <c r="B51" s="5">
        <v>48</v>
      </c>
      <c r="C51" s="25">
        <v>33.6</v>
      </c>
      <c r="D51" s="25">
        <v>33.6</v>
      </c>
      <c r="E51" s="25">
        <f t="shared" si="1"/>
        <v>0</v>
      </c>
      <c r="F51" s="25">
        <v>4.18</v>
      </c>
      <c r="G51" s="25">
        <f t="shared" si="0"/>
        <v>0</v>
      </c>
      <c r="H51" s="5"/>
      <c r="I51" s="5"/>
      <c r="J51" s="21"/>
      <c r="K51" s="25">
        <f>сен.14!K51+окт.14!H51-окт.14!G51</f>
        <v>48.377999999999993</v>
      </c>
    </row>
    <row r="52" spans="1:11" x14ac:dyDescent="0.25">
      <c r="A52" s="5" t="s">
        <v>21</v>
      </c>
      <c r="B52" s="5">
        <v>49</v>
      </c>
      <c r="C52" s="25">
        <v>41.8</v>
      </c>
      <c r="D52" s="25">
        <v>44</v>
      </c>
      <c r="E52" s="25">
        <f t="shared" si="1"/>
        <v>2.2000000000000028</v>
      </c>
      <c r="F52" s="25">
        <v>4.18</v>
      </c>
      <c r="G52" s="25">
        <f t="shared" si="0"/>
        <v>9.1960000000000104</v>
      </c>
      <c r="H52" s="5"/>
      <c r="I52" s="5"/>
      <c r="J52" s="5"/>
      <c r="K52" s="25">
        <f>сен.14!K52+окт.14!H52-окт.14!G52</f>
        <v>-159.67599999999996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сен.14!K53+окт.14!H53-окт.14!G53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сен.14!K54+окт.14!H54-окт.14!G54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сен.14!K55+окт.14!H55-окт.14!G55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сен.14!K56+окт.14!H56-окт.14!G56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сен.14!K57+окт.14!H57-окт.14!G57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сен.14!K58+окт.14!H58-окт.14!G58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сен.14!K59+окт.14!H59-окт.14!G59</f>
        <v>0</v>
      </c>
    </row>
    <row r="60" spans="1:11" x14ac:dyDescent="0.25">
      <c r="A60" s="5" t="s">
        <v>84</v>
      </c>
      <c r="B60" s="5">
        <v>57</v>
      </c>
      <c r="C60" s="25">
        <v>173.2</v>
      </c>
      <c r="D60" s="25">
        <v>255.24</v>
      </c>
      <c r="E60" s="25">
        <f t="shared" si="1"/>
        <v>82.04000000000002</v>
      </c>
      <c r="F60" s="25">
        <v>4.18</v>
      </c>
      <c r="G60" s="25">
        <f t="shared" si="0"/>
        <v>342.92720000000008</v>
      </c>
      <c r="H60" s="5">
        <v>1022.55</v>
      </c>
      <c r="I60" s="5">
        <v>12684</v>
      </c>
      <c r="J60" s="21">
        <v>41940</v>
      </c>
      <c r="K60" s="25">
        <f>сен.14!K60+окт.14!H60-окт.14!G60</f>
        <v>-37.496500000000196</v>
      </c>
    </row>
    <row r="61" spans="1:11" x14ac:dyDescent="0.25">
      <c r="A61" s="5" t="s">
        <v>69</v>
      </c>
      <c r="B61" s="5">
        <v>58</v>
      </c>
      <c r="C61" s="25">
        <v>38.270000000000003</v>
      </c>
      <c r="D61" s="25">
        <v>60.96</v>
      </c>
      <c r="E61" s="25">
        <f t="shared" si="1"/>
        <v>22.689999999999998</v>
      </c>
      <c r="F61" s="25">
        <v>4.18</v>
      </c>
      <c r="G61" s="25">
        <f t="shared" si="0"/>
        <v>94.844199999999987</v>
      </c>
      <c r="H61" s="5"/>
      <c r="I61" s="5"/>
      <c r="J61" s="5"/>
      <c r="K61" s="25">
        <f>сен.14!K61+окт.14!H61-окт.14!G61</f>
        <v>-252.67419999999998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сен.14!K62+окт.14!H62-окт.14!G62</f>
        <v>0</v>
      </c>
    </row>
    <row r="63" spans="1:11" x14ac:dyDescent="0.25">
      <c r="A63" s="87" t="s">
        <v>131</v>
      </c>
      <c r="B63" s="5">
        <v>61</v>
      </c>
      <c r="C63" s="25">
        <v>5.2</v>
      </c>
      <c r="D63" s="25">
        <v>5.2</v>
      </c>
      <c r="E63" s="25">
        <f t="shared" si="1"/>
        <v>0</v>
      </c>
      <c r="F63" s="25">
        <v>4.18</v>
      </c>
      <c r="G63" s="25">
        <f t="shared" si="0"/>
        <v>0</v>
      </c>
      <c r="H63" s="5"/>
      <c r="I63" s="5"/>
      <c r="J63" s="5"/>
      <c r="K63" s="25">
        <f>сен.14!K63+окт.14!H63-окт.14!G63</f>
        <v>-0.4180000000000022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сен.14!K64+окт.14!H64-окт.14!G64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сен.14!K65+окт.14!H65-окт.14!G65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сен.14!K66+окт.14!H66-окт.14!G66</f>
        <v>0</v>
      </c>
    </row>
    <row r="67" spans="1:11" x14ac:dyDescent="0.25">
      <c r="A67" s="5" t="s">
        <v>105</v>
      </c>
      <c r="B67" s="5">
        <v>65</v>
      </c>
      <c r="C67" s="25">
        <v>10.68</v>
      </c>
      <c r="D67" s="25">
        <v>10.82</v>
      </c>
      <c r="E67" s="25">
        <f t="shared" si="1"/>
        <v>0.14000000000000057</v>
      </c>
      <c r="F67" s="25">
        <v>4.18</v>
      </c>
      <c r="G67" s="25">
        <f t="shared" si="0"/>
        <v>0.58520000000000238</v>
      </c>
      <c r="H67" s="5"/>
      <c r="I67" s="5"/>
      <c r="J67" s="5"/>
      <c r="K67" s="25">
        <f>сен.14!K67+окт.14!H67-окт.14!G67</f>
        <v>-42.758899999999997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сен.14!K68+окт.14!H68-окт.14!G68</f>
        <v>0</v>
      </c>
    </row>
    <row r="69" spans="1:11" x14ac:dyDescent="0.25">
      <c r="A69" s="5" t="s">
        <v>23</v>
      </c>
      <c r="B69" s="5">
        <v>68</v>
      </c>
      <c r="C69" s="25">
        <v>102.19</v>
      </c>
      <c r="D69" s="25">
        <v>212.4</v>
      </c>
      <c r="E69" s="25">
        <f t="shared" si="1"/>
        <v>110.21000000000001</v>
      </c>
      <c r="F69" s="25">
        <v>4.18</v>
      </c>
      <c r="G69" s="25">
        <f t="shared" si="0"/>
        <v>460.67779999999999</v>
      </c>
      <c r="H69" s="5">
        <v>461.15</v>
      </c>
      <c r="I69" s="5">
        <v>507569</v>
      </c>
      <c r="J69" s="21">
        <v>41935</v>
      </c>
      <c r="K69" s="25">
        <f>сен.14!K69+окт.14!H69-окт.14!G69</f>
        <v>-164.72739999999999</v>
      </c>
    </row>
    <row r="70" spans="1:11" x14ac:dyDescent="0.25">
      <c r="A70" s="5" t="s">
        <v>24</v>
      </c>
      <c r="B70" s="5">
        <v>69</v>
      </c>
      <c r="C70" s="25">
        <v>8597.6200000000008</v>
      </c>
      <c r="D70" s="25">
        <v>9284.32</v>
      </c>
      <c r="E70" s="25">
        <f t="shared" si="1"/>
        <v>686.69999999999891</v>
      </c>
      <c r="F70" s="25">
        <v>4.18</v>
      </c>
      <c r="G70" s="25">
        <f t="shared" si="0"/>
        <v>2870.4059999999954</v>
      </c>
      <c r="H70" s="11">
        <f>1283.2+240.6</f>
        <v>1523.8</v>
      </c>
      <c r="I70" s="5">
        <v>937</v>
      </c>
      <c r="J70" s="21">
        <v>41926</v>
      </c>
      <c r="K70" s="25">
        <f>сен.14!K70+окт.14!H70-окт.14!G70</f>
        <v>-1207.450299999997</v>
      </c>
    </row>
    <row r="71" spans="1:11" x14ac:dyDescent="0.25">
      <c r="A71" s="5" t="s">
        <v>25</v>
      </c>
      <c r="B71" s="5">
        <v>70</v>
      </c>
      <c r="C71" s="25">
        <v>1142.6199999999999</v>
      </c>
      <c r="D71" s="25">
        <v>1252.9100000000001</v>
      </c>
      <c r="E71" s="25">
        <f t="shared" si="1"/>
        <v>110.29000000000019</v>
      </c>
      <c r="F71" s="25">
        <v>4.18</v>
      </c>
      <c r="G71" s="25">
        <f t="shared" ref="G71:G134" si="2">F71*E71</f>
        <v>461.01220000000075</v>
      </c>
      <c r="H71" s="5"/>
      <c r="I71" s="5"/>
      <c r="J71" s="21"/>
      <c r="K71" s="25">
        <f>сен.14!K71+окт.14!H71-окт.14!G71</f>
        <v>-3543.4978999999994</v>
      </c>
    </row>
    <row r="72" spans="1:11" x14ac:dyDescent="0.25">
      <c r="A72" s="5" t="s">
        <v>70</v>
      </c>
      <c r="B72" s="5">
        <v>71</v>
      </c>
      <c r="C72" s="25">
        <v>2275.23</v>
      </c>
      <c r="D72" s="25">
        <v>2391.8000000000002</v>
      </c>
      <c r="E72" s="25">
        <f t="shared" ref="E72:E135" si="3">D72-C72</f>
        <v>116.57000000000016</v>
      </c>
      <c r="F72" s="25">
        <v>4.18</v>
      </c>
      <c r="G72" s="25">
        <f t="shared" si="2"/>
        <v>487.26260000000065</v>
      </c>
      <c r="H72" s="11"/>
      <c r="I72" s="5"/>
      <c r="J72" s="21"/>
      <c r="K72" s="25">
        <f>сен.14!K72+окт.14!H72-окт.14!G72</f>
        <v>2541.5364</v>
      </c>
    </row>
    <row r="73" spans="1:11" x14ac:dyDescent="0.25">
      <c r="A73" s="5" t="s">
        <v>26</v>
      </c>
      <c r="B73" s="5">
        <v>73</v>
      </c>
      <c r="C73" s="25">
        <v>228.59</v>
      </c>
      <c r="D73" s="25">
        <v>252.14</v>
      </c>
      <c r="E73" s="25">
        <f t="shared" si="3"/>
        <v>23.549999999999983</v>
      </c>
      <c r="F73" s="25">
        <v>4.18</v>
      </c>
      <c r="G73" s="25">
        <f t="shared" si="2"/>
        <v>98.438999999999922</v>
      </c>
      <c r="H73" s="5"/>
      <c r="I73" s="5"/>
      <c r="J73" s="5"/>
      <c r="K73" s="25">
        <f>сен.14!K73+окт.14!H73-окт.14!G73</f>
        <v>-1046.0031999999999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сен.14!K74+окт.14!H74-окт.14!G74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сен.14!K75+окт.14!H75-окт.14!G75</f>
        <v>0</v>
      </c>
    </row>
    <row r="76" spans="1:11" x14ac:dyDescent="0.25">
      <c r="A76" s="5" t="s">
        <v>5</v>
      </c>
      <c r="B76" s="5">
        <v>76</v>
      </c>
      <c r="C76" s="25">
        <v>500.79</v>
      </c>
      <c r="D76" s="25">
        <v>517.13</v>
      </c>
      <c r="E76" s="25">
        <f t="shared" si="3"/>
        <v>16.339999999999975</v>
      </c>
      <c r="F76" s="25">
        <v>4.18</v>
      </c>
      <c r="G76" s="25">
        <f t="shared" si="2"/>
        <v>68.301199999999895</v>
      </c>
      <c r="H76" s="5"/>
      <c r="I76" s="5"/>
      <c r="J76" s="21"/>
      <c r="K76" s="25">
        <f>сен.14!K76+окт.14!H76-окт.14!G76</f>
        <v>302.62660000000005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сен.14!K77+окт.14!H77-окт.14!G77</f>
        <v>1000</v>
      </c>
    </row>
    <row r="78" spans="1:11" x14ac:dyDescent="0.25">
      <c r="A78" s="42" t="s">
        <v>93</v>
      </c>
      <c r="B78" s="5">
        <v>79</v>
      </c>
      <c r="C78" s="25">
        <v>1478.58</v>
      </c>
      <c r="D78" s="25">
        <v>1781.44</v>
      </c>
      <c r="E78" s="25">
        <f t="shared" si="3"/>
        <v>302.86000000000013</v>
      </c>
      <c r="F78" s="25">
        <v>4.18</v>
      </c>
      <c r="G78" s="25">
        <f t="shared" si="2"/>
        <v>1265.9548000000004</v>
      </c>
      <c r="H78" s="5"/>
      <c r="I78" s="5"/>
      <c r="J78" s="21"/>
      <c r="K78" s="25">
        <f>сен.14!K78+окт.14!H78-окт.14!G78</f>
        <v>-6284.3549000000003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сен.14!K79+окт.14!H79-окт.14!G79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сен.14!K80+окт.14!H80-окт.14!G80</f>
        <v>0</v>
      </c>
    </row>
    <row r="81" spans="1:11" x14ac:dyDescent="0.25">
      <c r="A81" s="5" t="s">
        <v>27</v>
      </c>
      <c r="B81" s="5">
        <v>82</v>
      </c>
      <c r="C81" s="25">
        <v>47.39</v>
      </c>
      <c r="D81" s="25">
        <v>47.39</v>
      </c>
      <c r="E81" s="25">
        <f t="shared" si="3"/>
        <v>0</v>
      </c>
      <c r="F81" s="25">
        <v>4.18</v>
      </c>
      <c r="G81" s="25">
        <f t="shared" si="2"/>
        <v>0</v>
      </c>
      <c r="H81" s="5"/>
      <c r="I81" s="5"/>
      <c r="J81" s="21"/>
      <c r="K81" s="25">
        <f>сен.14!K81+окт.14!H81-окт.14!G81</f>
        <v>18.113499999999998</v>
      </c>
    </row>
    <row r="82" spans="1:11" x14ac:dyDescent="0.25">
      <c r="A82" s="5" t="s">
        <v>28</v>
      </c>
      <c r="B82" s="5">
        <v>83</v>
      </c>
      <c r="C82" s="25">
        <v>622.16</v>
      </c>
      <c r="D82" s="25">
        <v>719.16</v>
      </c>
      <c r="E82" s="25">
        <f t="shared" si="3"/>
        <v>97</v>
      </c>
      <c r="F82" s="25">
        <v>4.18</v>
      </c>
      <c r="G82" s="25">
        <f t="shared" si="2"/>
        <v>405.46</v>
      </c>
      <c r="H82" s="5"/>
      <c r="I82" s="5"/>
      <c r="J82" s="5"/>
      <c r="K82" s="25">
        <f>сен.14!K82+окт.14!H82-окт.14!G82</f>
        <v>-2968.8247999999994</v>
      </c>
    </row>
    <row r="83" spans="1:11" x14ac:dyDescent="0.25">
      <c r="A83" s="5" t="s">
        <v>142</v>
      </c>
      <c r="B83" s="5">
        <v>84</v>
      </c>
      <c r="C83" s="25">
        <v>103.66</v>
      </c>
      <c r="D83" s="25">
        <v>104.35</v>
      </c>
      <c r="E83" s="25">
        <f t="shared" si="3"/>
        <v>0.68999999999999773</v>
      </c>
      <c r="F83" s="25">
        <v>4.18</v>
      </c>
      <c r="G83" s="25">
        <f t="shared" si="2"/>
        <v>2.8841999999999901</v>
      </c>
      <c r="H83" s="5"/>
      <c r="I83" s="5"/>
      <c r="J83" s="5"/>
      <c r="K83" s="25">
        <f>сен.14!K83+окт.14!H83-окт.14!G83</f>
        <v>-429.2023999999999</v>
      </c>
    </row>
    <row r="84" spans="1:11" x14ac:dyDescent="0.25">
      <c r="A84" s="42" t="s">
        <v>85</v>
      </c>
      <c r="B84" s="5">
        <v>85</v>
      </c>
      <c r="C84" s="25">
        <v>153.53</v>
      </c>
      <c r="D84" s="25">
        <v>164.79</v>
      </c>
      <c r="E84" s="25">
        <f t="shared" si="3"/>
        <v>11.259999999999991</v>
      </c>
      <c r="F84" s="25">
        <v>4.18</v>
      </c>
      <c r="G84" s="25">
        <f t="shared" si="2"/>
        <v>47.066799999999958</v>
      </c>
      <c r="H84" s="5"/>
      <c r="I84" s="5"/>
      <c r="J84" s="21"/>
      <c r="K84" s="25">
        <f>сен.14!K84+окт.14!H84-окт.14!G84</f>
        <v>-621.68239999999992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сен.14!K85+окт.14!H85-окт.14!G85</f>
        <v>0</v>
      </c>
    </row>
    <row r="86" spans="1:11" x14ac:dyDescent="0.25">
      <c r="A86" s="5" t="s">
        <v>30</v>
      </c>
      <c r="B86" s="5">
        <v>87</v>
      </c>
      <c r="C86" s="25">
        <v>508.85</v>
      </c>
      <c r="D86" s="25">
        <v>508.85</v>
      </c>
      <c r="E86" s="25">
        <f t="shared" si="3"/>
        <v>0</v>
      </c>
      <c r="F86" s="25">
        <v>4.18</v>
      </c>
      <c r="G86" s="25">
        <f t="shared" si="2"/>
        <v>0</v>
      </c>
      <c r="H86" s="5"/>
      <c r="I86" s="5"/>
      <c r="J86" s="5"/>
      <c r="K86" s="25">
        <f>сен.14!K86+окт.14!H86-окт.14!G86</f>
        <v>-2084.3962000000001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сен.14!K87+окт.14!H87-окт.14!G87</f>
        <v>0</v>
      </c>
    </row>
    <row r="88" spans="1:11" x14ac:dyDescent="0.25">
      <c r="A88" s="5" t="s">
        <v>32</v>
      </c>
      <c r="B88" s="5">
        <v>89</v>
      </c>
      <c r="C88" s="25">
        <v>781.67</v>
      </c>
      <c r="D88" s="25">
        <v>812.43</v>
      </c>
      <c r="E88" s="25">
        <f t="shared" si="3"/>
        <v>30.759999999999991</v>
      </c>
      <c r="F88" s="25">
        <v>4.18</v>
      </c>
      <c r="G88" s="25">
        <f t="shared" si="2"/>
        <v>128.57679999999996</v>
      </c>
      <c r="H88" s="5"/>
      <c r="I88" s="5"/>
      <c r="J88" s="21"/>
      <c r="K88" s="25">
        <f>сен.14!K88+окт.14!H88-окт.14!G88</f>
        <v>-619.4418999999989</v>
      </c>
    </row>
    <row r="89" spans="1:11" x14ac:dyDescent="0.25">
      <c r="A89" s="5" t="s">
        <v>94</v>
      </c>
      <c r="B89" s="5">
        <v>90</v>
      </c>
      <c r="C89" s="25">
        <v>356.36</v>
      </c>
      <c r="D89" s="25">
        <v>368.92</v>
      </c>
      <c r="E89" s="25">
        <f t="shared" si="3"/>
        <v>12.560000000000002</v>
      </c>
      <c r="F89" s="25">
        <v>4.18</v>
      </c>
      <c r="G89" s="25">
        <f t="shared" si="2"/>
        <v>52.500800000000005</v>
      </c>
      <c r="H89" s="5"/>
      <c r="I89" s="5"/>
      <c r="J89" s="21"/>
      <c r="K89" s="25">
        <f>сен.14!K89+окт.14!H89-окт.14!G89</f>
        <v>471.57979999999986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сен.14!K90+окт.14!H90-окт.14!G90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сен.14!K91+окт.14!H91-окт.14!G91</f>
        <v>0</v>
      </c>
    </row>
    <row r="92" spans="1:11" x14ac:dyDescent="0.25">
      <c r="A92" s="5" t="s">
        <v>95</v>
      </c>
      <c r="B92" s="5">
        <v>93</v>
      </c>
      <c r="C92" s="25">
        <v>182.41</v>
      </c>
      <c r="D92" s="25">
        <v>255.41</v>
      </c>
      <c r="E92" s="25">
        <f t="shared" si="3"/>
        <v>73</v>
      </c>
      <c r="F92" s="25">
        <v>4.18</v>
      </c>
      <c r="G92" s="25">
        <f t="shared" si="2"/>
        <v>305.14</v>
      </c>
      <c r="H92" s="5"/>
      <c r="I92" s="5"/>
      <c r="J92" s="21"/>
      <c r="K92" s="25">
        <f>сен.14!K92+окт.14!H92-окт.14!G92</f>
        <v>3948.6501000000003</v>
      </c>
    </row>
    <row r="93" spans="1:11" x14ac:dyDescent="0.25">
      <c r="A93" s="5" t="s">
        <v>101</v>
      </c>
      <c r="B93" s="5">
        <v>94</v>
      </c>
      <c r="C93" s="25">
        <v>122.54</v>
      </c>
      <c r="D93" s="25">
        <v>133.05000000000001</v>
      </c>
      <c r="E93" s="25">
        <f t="shared" si="3"/>
        <v>10.510000000000005</v>
      </c>
      <c r="F93" s="25">
        <v>4.18</v>
      </c>
      <c r="G93" s="25">
        <f t="shared" si="2"/>
        <v>43.931800000000017</v>
      </c>
      <c r="H93" s="5"/>
      <c r="I93" s="5"/>
      <c r="J93" s="5"/>
      <c r="K93" s="25">
        <f>сен.14!K93+окт.14!H93-окт.14!G93</f>
        <v>-551.04860000000008</v>
      </c>
    </row>
    <row r="94" spans="1:11" x14ac:dyDescent="0.25">
      <c r="A94" s="5" t="s">
        <v>123</v>
      </c>
      <c r="B94" s="5">
        <v>95</v>
      </c>
      <c r="C94" s="25">
        <v>8.4</v>
      </c>
      <c r="D94" s="25">
        <v>9.1999999999999993</v>
      </c>
      <c r="E94" s="25">
        <f t="shared" si="3"/>
        <v>0.79999999999999893</v>
      </c>
      <c r="F94" s="25">
        <v>4.18</v>
      </c>
      <c r="G94" s="25">
        <f t="shared" si="2"/>
        <v>3.3439999999999954</v>
      </c>
      <c r="H94" s="5"/>
      <c r="I94" s="5"/>
      <c r="J94" s="5"/>
      <c r="K94" s="25">
        <f>сен.14!K94+окт.14!H94-окт.14!G94</f>
        <v>-14.211999999999998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сен.14!K95+окт.14!H95-окт.14!G95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сен.14!K96+окт.14!H96-окт.14!G96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сен.14!K97+окт.14!H97-окт.14!G97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сен.14!K98+окт.14!H98-окт.14!G98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сен.14!K99+окт.14!H99-окт.14!G99</f>
        <v>0</v>
      </c>
    </row>
    <row r="100" spans="1:11" x14ac:dyDescent="0.25">
      <c r="A100" s="5" t="s">
        <v>132</v>
      </c>
      <c r="B100" s="5">
        <v>101</v>
      </c>
      <c r="C100" s="25">
        <v>9.1</v>
      </c>
      <c r="D100" s="25">
        <v>9.1</v>
      </c>
      <c r="E100" s="25">
        <f t="shared" si="3"/>
        <v>0</v>
      </c>
      <c r="F100" s="25">
        <v>4.18</v>
      </c>
      <c r="G100" s="25">
        <f t="shared" si="2"/>
        <v>0</v>
      </c>
      <c r="H100" s="5"/>
      <c r="I100" s="5"/>
      <c r="J100" s="5"/>
      <c r="K100" s="25">
        <f>сен.14!K100+окт.14!H100-окт.14!G100</f>
        <v>-14.211999999999996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сен.14!K101+окт.14!H101-окт.14!G101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сен.14!K102+окт.14!H102-окт.14!G102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сен.14!K103+окт.14!H103-окт.14!G103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сен.14!K104+окт.14!H104-окт.14!G104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сен.14!K105+окт.14!H105-окт.14!G105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сен.14!K106+окт.14!H106-окт.14!G106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сен.14!K107+окт.14!H107-окт.14!G107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сен.14!K108+окт.14!H108-окт.14!G108</f>
        <v>0</v>
      </c>
    </row>
    <row r="109" spans="1:11" x14ac:dyDescent="0.25">
      <c r="A109" s="5" t="s">
        <v>103</v>
      </c>
      <c r="B109" s="5">
        <v>110</v>
      </c>
      <c r="C109" s="25">
        <v>142.97999999999999</v>
      </c>
      <c r="D109" s="25">
        <v>275.06</v>
      </c>
      <c r="E109" s="25">
        <f t="shared" si="3"/>
        <v>132.08000000000001</v>
      </c>
      <c r="F109" s="25">
        <v>4.18</v>
      </c>
      <c r="G109" s="25">
        <f t="shared" si="2"/>
        <v>552.09440000000006</v>
      </c>
      <c r="H109" s="5"/>
      <c r="I109" s="5"/>
      <c r="J109" s="5"/>
      <c r="K109" s="25">
        <f>сен.14!K109+окт.14!H109-окт.14!G109</f>
        <v>-1123.9342999999999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сен.14!K110+окт.14!H110-окт.14!G110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сен.14!K111+окт.14!H111-окт.14!G111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сен.14!K112+окт.14!H112-окт.14!G112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сен.14!K113+окт.14!H113-окт.14!G113</f>
        <v>0</v>
      </c>
    </row>
    <row r="114" spans="1:11" x14ac:dyDescent="0.25">
      <c r="A114" s="42" t="s">
        <v>86</v>
      </c>
      <c r="B114" s="5">
        <v>116</v>
      </c>
      <c r="C114" s="25">
        <v>14900.33</v>
      </c>
      <c r="D114" s="25">
        <v>16101.44</v>
      </c>
      <c r="E114" s="25">
        <f t="shared" si="3"/>
        <v>1201.1100000000006</v>
      </c>
      <c r="F114" s="25">
        <v>4.18</v>
      </c>
      <c r="G114" s="25">
        <f t="shared" si="2"/>
        <v>5020.6398000000017</v>
      </c>
      <c r="H114" s="5">
        <v>2297.73</v>
      </c>
      <c r="I114" s="5">
        <v>17151</v>
      </c>
      <c r="J114" s="21">
        <v>41920</v>
      </c>
      <c r="K114" s="25">
        <f>сен.14!K114+окт.14!H114-окт.14!G114</f>
        <v>-5353.2107999999971</v>
      </c>
    </row>
    <row r="115" spans="1:11" x14ac:dyDescent="0.25">
      <c r="A115" s="5" t="s">
        <v>143</v>
      </c>
      <c r="B115" s="5">
        <v>117</v>
      </c>
      <c r="C115" s="25">
        <v>48.67</v>
      </c>
      <c r="D115" s="25">
        <v>113.27</v>
      </c>
      <c r="E115" s="25">
        <f t="shared" si="3"/>
        <v>64.599999999999994</v>
      </c>
      <c r="F115" s="25">
        <v>4.18</v>
      </c>
      <c r="G115" s="25">
        <f t="shared" si="2"/>
        <v>270.02799999999996</v>
      </c>
      <c r="H115" s="5"/>
      <c r="I115" s="5"/>
      <c r="J115" s="5"/>
      <c r="K115" s="25">
        <f>сен.14!K115+окт.14!H115-окт.14!G115</f>
        <v>-463.77099999999996</v>
      </c>
    </row>
    <row r="116" spans="1:11" x14ac:dyDescent="0.25">
      <c r="A116" s="5" t="s">
        <v>104</v>
      </c>
      <c r="B116" s="5">
        <v>118</v>
      </c>
      <c r="C116" s="25">
        <v>302.49</v>
      </c>
      <c r="D116" s="25">
        <v>413.95</v>
      </c>
      <c r="E116" s="25">
        <f t="shared" si="3"/>
        <v>111.45999999999998</v>
      </c>
      <c r="F116" s="25">
        <v>4.18</v>
      </c>
      <c r="G116" s="25">
        <f t="shared" si="2"/>
        <v>465.9027999999999</v>
      </c>
      <c r="H116" s="5"/>
      <c r="I116" s="5"/>
      <c r="J116" s="5"/>
      <c r="K116" s="25">
        <f>сен.14!K116+окт.14!H116-окт.14!G116</f>
        <v>-1727.8865999999998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сен.14!K117+окт.14!H117-окт.14!G117</f>
        <v>0</v>
      </c>
    </row>
    <row r="118" spans="1:11" x14ac:dyDescent="0.25">
      <c r="A118" s="5" t="s">
        <v>144</v>
      </c>
      <c r="B118" s="5">
        <v>121</v>
      </c>
      <c r="C118" s="25">
        <v>0.46</v>
      </c>
      <c r="D118" s="25">
        <v>0.46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сен.14!K118+окт.14!H118-окт.14!G118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сен.14!K119+окт.14!H119-окт.14!G119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сен.14!K120+окт.14!H120-окт.14!G120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сен.14!K121+окт.14!H121-окт.14!G121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сен.14!K122+окт.14!H122-окт.14!G122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сен.14!K123+окт.14!H123-окт.14!G123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сен.14!K124+окт.14!H124-окт.14!G124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сен.14!K125+окт.14!H125-окт.14!G125</f>
        <v>0</v>
      </c>
    </row>
    <row r="126" spans="1:11" x14ac:dyDescent="0.25">
      <c r="A126" s="5" t="s">
        <v>99</v>
      </c>
      <c r="B126" s="5">
        <v>129</v>
      </c>
      <c r="C126" s="25">
        <v>21.16</v>
      </c>
      <c r="D126" s="25">
        <v>49.77</v>
      </c>
      <c r="E126" s="25">
        <f t="shared" si="3"/>
        <v>28.610000000000003</v>
      </c>
      <c r="F126" s="25">
        <v>4.18</v>
      </c>
      <c r="G126" s="25">
        <f t="shared" si="2"/>
        <v>119.58980000000001</v>
      </c>
      <c r="H126" s="5"/>
      <c r="I126" s="5"/>
      <c r="J126" s="5"/>
      <c r="K126" s="25">
        <f>сен.14!K126+окт.14!H126-окт.14!G126</f>
        <v>-205.7396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сен.14!K127+окт.14!H127-окт.14!G127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сен.14!K128+окт.14!H128-окт.14!G128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сен.14!K129+окт.14!H129-окт.14!G129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сен.14!K130+окт.14!H130-окт.14!G130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сен.14!K131+окт.14!H131-окт.14!G131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сен.14!K132+окт.14!H132-окт.14!G132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si="2"/>
        <v>0</v>
      </c>
      <c r="H133" s="5"/>
      <c r="I133" s="5"/>
      <c r="J133" s="5"/>
      <c r="K133" s="25">
        <f>сен.14!K133+окт.14!H133-окт.14!G133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si="3"/>
        <v>0</v>
      </c>
      <c r="F134" s="25">
        <v>4.18</v>
      </c>
      <c r="G134" s="25">
        <f t="shared" si="2"/>
        <v>0</v>
      </c>
      <c r="H134" s="5"/>
      <c r="I134" s="5"/>
      <c r="J134" s="5"/>
      <c r="K134" s="25">
        <f>сен.14!K134+окт.14!H134-окт.14!G134</f>
        <v>0</v>
      </c>
    </row>
    <row r="135" spans="1:11" x14ac:dyDescent="0.25">
      <c r="A135" s="42" t="s">
        <v>87</v>
      </c>
      <c r="B135" s="5">
        <v>138</v>
      </c>
      <c r="C135" s="25">
        <v>131.65</v>
      </c>
      <c r="D135" s="25">
        <v>145.53</v>
      </c>
      <c r="E135" s="25">
        <f t="shared" si="3"/>
        <v>13.879999999999995</v>
      </c>
      <c r="F135" s="25">
        <v>4.18</v>
      </c>
      <c r="G135" s="25">
        <f t="shared" ref="G135:G198" si="4">F135*E135</f>
        <v>58.018399999999978</v>
      </c>
      <c r="H135" s="5"/>
      <c r="I135" s="5"/>
      <c r="J135" s="21"/>
      <c r="K135" s="25">
        <f>сен.14!K135+окт.14!H135-окт.14!G135</f>
        <v>10.892000000000031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ref="E136:E199" si="5">D136-C136</f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сен.14!K136+окт.14!H136-окт.14!G136</f>
        <v>0</v>
      </c>
    </row>
    <row r="137" spans="1:11" x14ac:dyDescent="0.25">
      <c r="A137" s="5" t="s">
        <v>88</v>
      </c>
      <c r="B137" s="5">
        <v>140</v>
      </c>
      <c r="C137" s="25">
        <v>231.88</v>
      </c>
      <c r="D137" s="25">
        <v>237.25</v>
      </c>
      <c r="E137" s="25">
        <f t="shared" si="5"/>
        <v>5.3700000000000045</v>
      </c>
      <c r="F137" s="25">
        <v>4.18</v>
      </c>
      <c r="G137" s="25">
        <f t="shared" si="4"/>
        <v>22.446600000000018</v>
      </c>
      <c r="H137" s="5">
        <v>946.36</v>
      </c>
      <c r="I137" s="5">
        <v>701</v>
      </c>
      <c r="J137" s="21">
        <v>41934</v>
      </c>
      <c r="K137" s="25">
        <f>сен.14!K137+окт.14!H137-окт.14!G137</f>
        <v>-36.482900000000001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сен.14!K138+окт.14!H138-окт.14!G138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сен.14!K139+окт.14!H139-окт.14!G139</f>
        <v>0</v>
      </c>
    </row>
    <row r="140" spans="1:11" x14ac:dyDescent="0.25">
      <c r="A140" s="5" t="s">
        <v>37</v>
      </c>
      <c r="B140" s="5">
        <v>143</v>
      </c>
      <c r="C140" s="25">
        <v>7.59</v>
      </c>
      <c r="D140" s="25">
        <v>7.59</v>
      </c>
      <c r="E140" s="25">
        <f t="shared" si="5"/>
        <v>0</v>
      </c>
      <c r="F140" s="25">
        <v>4.18</v>
      </c>
      <c r="G140" s="25">
        <f t="shared" si="4"/>
        <v>0</v>
      </c>
      <c r="H140" s="5"/>
      <c r="I140" s="5"/>
      <c r="J140" s="5"/>
      <c r="K140" s="25">
        <f>сен.14!K140+окт.14!H140-окт.14!G140</f>
        <v>-23.867799999999995</v>
      </c>
    </row>
    <row r="141" spans="1:11" x14ac:dyDescent="0.25">
      <c r="A141" s="5" t="s">
        <v>124</v>
      </c>
      <c r="B141" s="5">
        <v>144</v>
      </c>
      <c r="C141" s="25">
        <v>114.09</v>
      </c>
      <c r="D141" s="25">
        <v>114.09</v>
      </c>
      <c r="E141" s="25">
        <f t="shared" si="5"/>
        <v>0</v>
      </c>
      <c r="F141" s="25">
        <v>4.18</v>
      </c>
      <c r="G141" s="25">
        <f t="shared" si="4"/>
        <v>0</v>
      </c>
      <c r="H141" s="5"/>
      <c r="I141" s="5"/>
      <c r="J141" s="21"/>
      <c r="K141" s="25">
        <f>сен.14!K141+окт.14!H141-окт.14!G141</f>
        <v>294.03259999999995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сен.14!K142+окт.14!H142-окт.14!G142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сен.14!K143+окт.14!H143-окт.14!G143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сен.14!K144+окт.14!H144-окт.14!G144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сен.14!K145+окт.14!H145-окт.14!G145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сен.14!K146+окт.14!H146-окт.14!G146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сен.14!K147+окт.14!H147-окт.14!G147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сен.14!K148+окт.14!H148-окт.14!G148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сен.14!K149+окт.14!H149-окт.14!G149</f>
        <v>0</v>
      </c>
    </row>
    <row r="150" spans="1:11" x14ac:dyDescent="0.25">
      <c r="A150" s="5" t="s">
        <v>134</v>
      </c>
      <c r="B150" s="5">
        <v>153</v>
      </c>
      <c r="C150" s="25">
        <v>8.5500000000000007</v>
      </c>
      <c r="D150" s="25">
        <v>8.5500000000000007</v>
      </c>
      <c r="E150" s="25">
        <f t="shared" si="5"/>
        <v>0</v>
      </c>
      <c r="F150" s="25">
        <v>4.18</v>
      </c>
      <c r="G150" s="25">
        <f t="shared" si="4"/>
        <v>0</v>
      </c>
      <c r="H150" s="5"/>
      <c r="I150" s="5"/>
      <c r="J150" s="5"/>
      <c r="K150" s="25">
        <f>сен.14!K150+окт.14!H150-окт.14!G150</f>
        <v>-33.44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сен.14!K151+окт.14!H151-окт.14!G151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сен.14!K152+окт.14!H152-окт.14!G152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сен.14!K153+окт.14!H153-окт.14!G153</f>
        <v>0</v>
      </c>
    </row>
    <row r="154" spans="1:11" x14ac:dyDescent="0.25">
      <c r="A154" s="5" t="s">
        <v>145</v>
      </c>
      <c r="B154" s="5">
        <v>157</v>
      </c>
      <c r="C154" s="25">
        <v>2.13</v>
      </c>
      <c r="D154" s="25">
        <v>3.7</v>
      </c>
      <c r="E154" s="25">
        <f t="shared" si="5"/>
        <v>1.5700000000000003</v>
      </c>
      <c r="F154" s="25">
        <v>4.18</v>
      </c>
      <c r="G154" s="25">
        <f t="shared" si="4"/>
        <v>6.5626000000000007</v>
      </c>
      <c r="H154" s="5"/>
      <c r="I154" s="5"/>
      <c r="J154" s="5"/>
      <c r="K154" s="25">
        <f>сен.14!K154+окт.14!H154-окт.14!G154</f>
        <v>-6.5626000000000007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сен.14!K155+окт.14!H155-окт.14!G155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сен.14!K156+окт.14!H156-окт.14!G156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сен.14!K157+окт.14!H157-окт.14!G157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сен.14!K158+окт.14!H158-окт.14!G158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сен.14!K159+окт.14!H159-окт.14!G159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сен.14!K160+окт.14!H160-окт.14!G160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сен.14!K161+окт.14!H161-окт.14!G161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сен.14!K162+окт.14!H162-окт.14!G162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сен.14!K163+окт.14!H163-окт.14!G163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сен.14!K164+окт.14!H164-окт.14!G164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сен.14!K165+окт.14!H165-окт.14!G165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сен.14!K166+окт.14!H166-окт.14!G166</f>
        <v>0</v>
      </c>
    </row>
    <row r="167" spans="1:11" x14ac:dyDescent="0.25">
      <c r="A167" s="5" t="s">
        <v>106</v>
      </c>
      <c r="B167" s="5">
        <v>170</v>
      </c>
      <c r="C167" s="25">
        <v>247.1</v>
      </c>
      <c r="D167" s="25">
        <v>251.2</v>
      </c>
      <c r="E167" s="25">
        <f t="shared" si="5"/>
        <v>4.0999999999999943</v>
      </c>
      <c r="F167" s="25">
        <v>4.18</v>
      </c>
      <c r="G167" s="25">
        <f t="shared" si="4"/>
        <v>17.137999999999977</v>
      </c>
      <c r="H167" s="5"/>
      <c r="I167" s="5"/>
      <c r="J167" s="5"/>
      <c r="K167" s="25">
        <f>сен.14!K167+окт.14!H167-окт.14!G167</f>
        <v>-1023.8187999999998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сен.14!K168+окт.14!H168-окт.14!G168</f>
        <v>0</v>
      </c>
    </row>
    <row r="169" spans="1:11" x14ac:dyDescent="0.25">
      <c r="A169" s="5" t="s">
        <v>38</v>
      </c>
      <c r="B169" s="5">
        <v>172</v>
      </c>
      <c r="C169" s="25">
        <v>84.25</v>
      </c>
      <c r="D169" s="25">
        <v>285.14</v>
      </c>
      <c r="E169" s="25">
        <f t="shared" si="5"/>
        <v>200.89</v>
      </c>
      <c r="F169" s="25">
        <v>4.18</v>
      </c>
      <c r="G169" s="25">
        <f t="shared" si="4"/>
        <v>839.72019999999986</v>
      </c>
      <c r="H169" s="5"/>
      <c r="I169" s="5"/>
      <c r="J169" s="21"/>
      <c r="K169" s="25">
        <f>сен.14!K169+окт.14!H169-окт.14!G169</f>
        <v>1172.9947999999999</v>
      </c>
    </row>
    <row r="170" spans="1:11" x14ac:dyDescent="0.25">
      <c r="A170" s="5" t="s">
        <v>39</v>
      </c>
      <c r="B170" s="5">
        <v>173</v>
      </c>
      <c r="C170" s="25">
        <v>4673.84</v>
      </c>
      <c r="D170" s="25">
        <v>5986.12</v>
      </c>
      <c r="E170" s="25">
        <f t="shared" si="5"/>
        <v>1312.2799999999997</v>
      </c>
      <c r="F170" s="25">
        <v>4.18</v>
      </c>
      <c r="G170" s="25">
        <f t="shared" si="4"/>
        <v>5485.3303999999989</v>
      </c>
      <c r="H170" s="5"/>
      <c r="I170" s="5"/>
      <c r="J170" s="21"/>
      <c r="K170" s="25">
        <f>сен.14!K170+окт.14!H170-окт.14!G170</f>
        <v>-10412.810399999998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сен.14!K171+окт.14!H171-окт.14!G171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сен.14!K172+окт.14!H172-окт.14!G172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сен.14!K173+окт.14!H173-окт.14!G173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сен.14!K174+окт.14!H174-окт.14!G174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сен.14!K175+окт.14!H175-окт.14!G175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сен.14!K176+окт.14!H176-окт.14!G176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сен.14!K177+окт.14!H177-окт.14!G177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сен.14!K178+окт.14!H178-окт.14!G178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сен.14!K179+окт.14!H179-окт.14!G179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сен.14!K180+окт.14!H180-окт.14!G180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сен.14!K181+окт.14!H181-окт.14!G181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сен.14!K182+окт.14!H182-окт.14!G182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сен.14!K183+окт.14!H183-окт.14!G183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сен.14!K184+окт.14!H184-окт.14!G184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сен.14!K185+окт.14!H185-окт.14!G185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сен.14!K186+окт.14!H186-окт.14!G186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сен.14!K187+окт.14!H187-окт.14!G187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сен.14!K188+окт.14!H188-окт.14!G188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сен.14!K189+окт.14!H189-окт.14!G189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сен.14!K190+окт.14!H190-окт.14!G190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сен.14!K191+окт.14!H191-окт.14!G191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сен.14!K192+окт.14!H192-окт.14!G192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сен.14!K193+окт.14!H193-окт.14!G193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сен.14!K194+окт.14!H194-окт.14!G194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сен.14!K195+окт.14!H195-окт.14!G195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сен.14!K196+окт.14!H196-окт.14!G196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si="4"/>
        <v>0</v>
      </c>
      <c r="H197" s="5"/>
      <c r="I197" s="5"/>
      <c r="J197" s="5"/>
      <c r="K197" s="25">
        <f>сен.14!K197+окт.14!H197-окт.14!G197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si="5"/>
        <v>0</v>
      </c>
      <c r="F198" s="25">
        <v>4.18</v>
      </c>
      <c r="G198" s="25">
        <f t="shared" si="4"/>
        <v>0</v>
      </c>
      <c r="H198" s="5"/>
      <c r="I198" s="5"/>
      <c r="J198" s="5"/>
      <c r="K198" s="25">
        <f>сен.14!K198+окт.14!H198-окт.14!G198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5"/>
        <v>0</v>
      </c>
      <c r="F199" s="25">
        <v>4.18</v>
      </c>
      <c r="G199" s="25">
        <f t="shared" ref="G199:G262" si="6">F199*E199</f>
        <v>0</v>
      </c>
      <c r="H199" s="5"/>
      <c r="I199" s="5"/>
      <c r="J199" s="5"/>
      <c r="K199" s="25">
        <f>сен.14!K199+окт.14!H199-окт.14!G199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ref="E200:E263" si="7">D200-C200</f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сен.14!K200+окт.14!H200-окт.14!G200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сен.14!K201+окт.14!H201-окт.14!G201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сен.14!K202+окт.14!H202-окт.14!G202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сен.14!K203+окт.14!H203-окт.14!G203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сен.14!K204+окт.14!H204-окт.14!G204</f>
        <v>0</v>
      </c>
    </row>
    <row r="205" spans="1:11" x14ac:dyDescent="0.25">
      <c r="A205" s="5" t="s">
        <v>146</v>
      </c>
      <c r="B205" s="5">
        <v>209</v>
      </c>
      <c r="C205" s="25">
        <v>2.21</v>
      </c>
      <c r="D205" s="25">
        <v>2.92</v>
      </c>
      <c r="E205" s="25">
        <f t="shared" si="7"/>
        <v>0.71</v>
      </c>
      <c r="F205" s="25">
        <v>4.18</v>
      </c>
      <c r="G205" s="25">
        <f t="shared" si="6"/>
        <v>2.9677999999999995</v>
      </c>
      <c r="H205" s="5"/>
      <c r="I205" s="5"/>
      <c r="J205" s="5"/>
      <c r="K205" s="25">
        <f>сен.14!K205+окт.14!H205-окт.14!G205</f>
        <v>-5.7683999999999989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сен.14!K206+окт.14!H206-окт.14!G206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сен.14!K207+окт.14!H207-окт.14!G207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сен.14!K208+окт.14!H208-окт.14!G208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сен.14!K209+окт.14!H209-окт.14!G209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сен.14!K210+окт.14!H210-окт.14!G210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сен.14!K211+окт.14!H211-окт.14!G211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сен.14!K212+окт.14!H212-окт.14!G212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сен.14!K213+окт.14!H213-окт.14!G213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сен.14!K214+окт.14!H214-окт.14!G214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сен.14!K215+окт.14!H215-окт.14!G215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сен.14!K216+окт.14!H216-окт.14!G216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сен.14!K217+окт.14!H217-окт.14!G217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сен.14!K218+окт.14!H218-окт.14!G218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сен.14!K219+окт.14!H219-окт.14!G219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сен.14!K220+окт.14!H220-окт.14!G220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сен.14!K221+окт.14!H221-окт.14!G221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сен.14!K222+окт.14!H222-окт.14!G222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сен.14!K223+окт.14!H223-окт.14!G223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сен.14!K224+окт.14!H224-окт.14!G224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сен.14!K225+окт.14!H225-окт.14!G225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сен.14!K226+окт.14!H226-окт.14!G226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сен.14!K227+окт.14!H227-окт.14!G227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сен.14!K228+окт.14!H228-окт.14!G228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сен.14!K229+окт.14!H229-окт.14!G229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сен.14!K230+окт.14!H230-окт.14!G230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сен.14!K231+окт.14!H231-окт.14!G231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сен.14!K232+окт.14!H232-окт.14!G232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сен.14!K233+окт.14!H233-окт.14!G233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сен.14!K234+окт.14!H234-окт.14!G234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сен.14!K235+окт.14!H235-окт.14!G235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сен.14!K236+окт.14!H236-окт.14!G236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сен.14!K237+окт.14!H237-окт.14!G237</f>
        <v>0</v>
      </c>
    </row>
    <row r="238" spans="1:11" x14ac:dyDescent="0.25">
      <c r="A238" s="5" t="s">
        <v>72</v>
      </c>
      <c r="B238" s="5">
        <v>242</v>
      </c>
      <c r="C238" s="25">
        <v>9.09</v>
      </c>
      <c r="D238" s="25">
        <v>18.27</v>
      </c>
      <c r="E238" s="25">
        <f t="shared" si="7"/>
        <v>9.18</v>
      </c>
      <c r="F238" s="25">
        <v>4.18</v>
      </c>
      <c r="G238" s="25">
        <f t="shared" si="6"/>
        <v>38.372399999999999</v>
      </c>
      <c r="H238" s="5">
        <v>100.25</v>
      </c>
      <c r="I238" s="5">
        <v>521</v>
      </c>
      <c r="J238" s="21">
        <v>41935</v>
      </c>
      <c r="K238" s="25">
        <f>сен.14!K238+окт.14!H238-окт.14!G238</f>
        <v>26.849199999999996</v>
      </c>
    </row>
    <row r="239" spans="1:11" x14ac:dyDescent="0.25">
      <c r="A239" s="5" t="s">
        <v>125</v>
      </c>
      <c r="B239" s="5">
        <v>243</v>
      </c>
      <c r="C239" s="25">
        <v>457.4</v>
      </c>
      <c r="D239" s="25">
        <v>1394.4</v>
      </c>
      <c r="E239" s="25">
        <f t="shared" si="7"/>
        <v>937.00000000000011</v>
      </c>
      <c r="F239" s="25">
        <v>4.18</v>
      </c>
      <c r="G239" s="25">
        <f t="shared" si="6"/>
        <v>3916.6600000000003</v>
      </c>
      <c r="H239" s="5">
        <v>1910.13</v>
      </c>
      <c r="I239" s="5">
        <v>62</v>
      </c>
      <c r="J239" s="21">
        <v>41936</v>
      </c>
      <c r="K239" s="25">
        <f>сен.14!K239+окт.14!H239-окт.14!G239</f>
        <v>-3916.6646000000001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сен.14!K240+окт.14!H240-окт.14!G240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сен.14!K241+окт.14!H241-окт.14!G241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сен.14!K242+окт.14!H242-окт.14!G242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сен.14!K243+окт.14!H243-окт.14!G243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сен.14!K244+окт.14!H244-окт.14!G244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сен.14!K245+окт.14!H245-окт.14!G245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сен.14!K246+окт.14!H246-окт.14!G246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сен.14!K247+окт.14!H247-окт.14!G247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сен.14!K248+окт.14!H248-окт.14!G248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сен.14!K249+окт.14!H249-окт.14!G249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сен.14!K250+окт.14!H250-окт.14!G250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сен.14!K251+окт.14!H251-окт.14!G251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сен.14!K252+окт.14!H252-окт.14!G252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сен.14!K253+окт.14!H253-окт.14!G253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сен.14!K254+окт.14!H254-окт.14!G254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сен.14!K255+окт.14!H255-окт.14!G255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сен.14!K256+окт.14!H256-окт.14!G256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сен.14!K257+окт.14!H257-окт.14!G257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сен.14!K258+окт.14!H258-окт.14!G258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сен.14!K259+окт.14!H259-окт.14!G259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сен.14!K260+окт.14!H260-окт.14!G260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si="6"/>
        <v>0</v>
      </c>
      <c r="H261" s="5"/>
      <c r="I261" s="5"/>
      <c r="J261" s="5"/>
      <c r="K261" s="25">
        <f>сен.14!K261+окт.14!H261-окт.14!G261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si="7"/>
        <v>0</v>
      </c>
      <c r="F262" s="25">
        <v>4.18</v>
      </c>
      <c r="G262" s="25">
        <f t="shared" si="6"/>
        <v>0</v>
      </c>
      <c r="H262" s="5"/>
      <c r="I262" s="5"/>
      <c r="J262" s="5"/>
      <c r="K262" s="25">
        <f>сен.14!K262+окт.14!H262-окт.14!G262</f>
        <v>0</v>
      </c>
    </row>
    <row r="263" spans="1:11" x14ac:dyDescent="0.25">
      <c r="A263" s="5" t="s">
        <v>6</v>
      </c>
      <c r="B263" s="5">
        <v>268</v>
      </c>
      <c r="C263" s="25">
        <v>101.61</v>
      </c>
      <c r="D263" s="25">
        <v>144</v>
      </c>
      <c r="E263" s="25">
        <f t="shared" si="7"/>
        <v>42.39</v>
      </c>
      <c r="F263" s="25">
        <v>4.18</v>
      </c>
      <c r="G263" s="25">
        <f t="shared" ref="G263:G326" si="8">F263*E263</f>
        <v>177.1902</v>
      </c>
      <c r="H263" s="5">
        <v>1000</v>
      </c>
      <c r="I263" s="5">
        <v>23</v>
      </c>
      <c r="J263" s="21">
        <v>41941</v>
      </c>
      <c r="K263" s="25">
        <f>сен.14!K263+окт.14!H263-окт.14!G263</f>
        <v>407.3596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ref="E264:E327" si="9">D264-C264</f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сен.14!K264+окт.14!H264-окт.14!G264</f>
        <v>0</v>
      </c>
    </row>
    <row r="265" spans="1:11" x14ac:dyDescent="0.25">
      <c r="A265" s="5" t="s">
        <v>136</v>
      </c>
      <c r="B265" s="5">
        <v>270</v>
      </c>
      <c r="C265" s="25">
        <v>100.53</v>
      </c>
      <c r="D265" s="25">
        <v>100.53</v>
      </c>
      <c r="E265" s="25">
        <f t="shared" si="9"/>
        <v>0</v>
      </c>
      <c r="F265" s="25">
        <v>4.18</v>
      </c>
      <c r="G265" s="25">
        <f t="shared" si="8"/>
        <v>0</v>
      </c>
      <c r="H265" s="5"/>
      <c r="I265" s="5"/>
      <c r="J265" s="5"/>
      <c r="K265" s="25">
        <f>сен.14!K265+окт.14!H265-окт.14!G265</f>
        <v>-411.85539999999997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сен.14!K266+окт.14!H266-окт.14!G266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сен.14!K267+окт.14!H267-окт.14!G267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сен.14!K268+окт.14!H268-окт.14!G268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сен.14!K269+окт.14!H269-окт.14!G269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сен.14!K270+окт.14!H270-окт.14!G270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сен.14!K271+окт.14!H271-окт.14!G271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сен.14!K272+окт.14!H272-окт.14!G272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сен.14!K273+окт.14!H273-окт.14!G273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сен.14!K274+окт.14!H274-окт.14!G274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сен.14!K275+окт.14!H275-окт.14!G275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сен.14!K276+окт.14!H276-окт.14!G276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сен.14!K277+окт.14!H277-окт.14!G277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сен.14!K278+окт.14!H278-окт.14!G278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сен.14!K279+окт.14!H279-окт.14!G279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сен.14!K280+окт.14!H280-окт.14!G280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сен.14!K281+окт.14!H281-окт.14!G281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сен.14!K282+окт.14!H282-окт.14!G282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сен.14!K283+окт.14!H283-окт.14!G283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сен.14!K284+окт.14!H284-окт.14!G284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сен.14!K285+окт.14!H285-окт.14!G285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сен.14!K286+окт.14!H286-окт.14!G286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сен.14!K287+окт.14!H287-окт.14!G287</f>
        <v>0</v>
      </c>
    </row>
    <row r="288" spans="1:11" x14ac:dyDescent="0.25">
      <c r="A288" s="5" t="s">
        <v>138</v>
      </c>
      <c r="B288" s="5">
        <v>294</v>
      </c>
      <c r="C288" s="25">
        <v>9.5</v>
      </c>
      <c r="D288" s="25">
        <v>9.5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сен.14!K288+окт.14!H288-окт.14!G288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сен.14!K289+окт.14!H289-окт.14!G289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сен.14!K290+окт.14!H290-окт.14!G290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сен.14!K291+окт.14!H291-окт.14!G291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сен.14!K292+окт.14!H292-окт.14!G292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сен.14!K293+окт.14!H293-окт.14!G293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сен.14!K294+окт.14!H294-окт.14!G294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сен.14!K295+окт.14!H295-окт.14!G295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сен.14!K296+окт.14!H296-окт.14!G296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сен.14!K297+окт.14!H297-окт.14!G297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сен.14!K298+окт.14!H298-окт.14!G298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сен.14!K299+окт.14!H299-окт.14!G299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сен.14!K300+окт.14!H300-окт.14!G300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сен.14!K301+окт.14!H301-окт.14!G301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сен.14!K302+окт.14!H302-окт.14!G302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сен.14!K303+окт.14!H303-окт.14!G303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сен.14!K304+окт.14!H304-окт.14!G304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сен.14!K305+окт.14!H305-окт.14!G305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сен.14!K306+окт.14!H306-окт.14!G306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сен.14!K307+окт.14!H307-окт.14!G307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сен.14!K308+окт.14!H308-окт.14!G308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сен.14!K309+окт.14!H309-окт.14!G309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сен.14!K310+окт.14!H310-окт.14!G310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сен.14!K311+окт.14!H311-окт.14!G311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сен.14!K312+окт.14!H312-окт.14!G312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сен.14!K313+окт.14!H313-окт.14!G313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сен.14!K314+окт.14!H314-окт.14!G314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сен.14!K315+окт.14!H315-окт.14!G315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сен.14!K316+окт.14!H316-окт.14!G316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сен.14!K317+окт.14!H317-окт.14!G317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сен.14!K318+окт.14!H318-окт.14!G318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сен.14!K319+окт.14!H319-окт.14!G319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сен.14!K320+окт.14!H320-окт.14!G320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сен.14!K321+окт.14!H321-окт.14!G321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сен.14!K322+окт.14!H322-окт.14!G322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сен.14!K323+окт.14!H323-окт.14!G323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si="8"/>
        <v>0</v>
      </c>
      <c r="H324" s="5"/>
      <c r="I324" s="5"/>
      <c r="J324" s="5"/>
      <c r="K324" s="25">
        <f>сен.14!K324+окт.14!H324-окт.14!G324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si="9"/>
        <v>0</v>
      </c>
      <c r="F325" s="25">
        <v>4.18</v>
      </c>
      <c r="G325" s="25">
        <f t="shared" si="8"/>
        <v>0</v>
      </c>
      <c r="H325" s="5"/>
      <c r="I325" s="5"/>
      <c r="J325" s="5"/>
      <c r="K325" s="25">
        <f>сен.14!K325+окт.14!H325-окт.14!G325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9"/>
        <v>0</v>
      </c>
      <c r="F326" s="25">
        <v>4.18</v>
      </c>
      <c r="G326" s="25">
        <f t="shared" si="8"/>
        <v>0</v>
      </c>
      <c r="H326" s="5"/>
      <c r="I326" s="5"/>
      <c r="J326" s="5"/>
      <c r="K326" s="25">
        <f>сен.14!K326+окт.14!H326-окт.14!G326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9"/>
        <v>0</v>
      </c>
      <c r="F327" s="25">
        <v>4.18</v>
      </c>
      <c r="G327" s="25">
        <f t="shared" ref="G327:G341" si="10">F327*E327</f>
        <v>0</v>
      </c>
      <c r="H327" s="5"/>
      <c r="I327" s="5"/>
      <c r="J327" s="5"/>
      <c r="K327" s="25">
        <f>сен.14!K327+окт.14!H327-окт.14!G327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ref="E328:E341" si="11">D328-C328</f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сен.14!K328+окт.14!H328-окт.14!G328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сен.14!K329+окт.14!H329-окт.14!G329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сен.14!K330+окт.14!H330-окт.14!G330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сен.14!K331+окт.14!H331-окт.14!G331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сен.14!K332+окт.14!H332-окт.14!G332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сен.14!K333+окт.14!H333-окт.14!G333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сен.14!K334+окт.14!H334-окт.14!G334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сен.14!K335+окт.14!H335-окт.14!G335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сен.14!K336+окт.14!H336-окт.14!G336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сен.14!K337+окт.14!H337-окт.14!G337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сен.14!K338+окт.14!H338-окт.14!G338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сен.14!K339+окт.14!H339-окт.14!G339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сен.14!K340+окт.14!H340-окт.14!G340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сен.14!K341+окт.14!H341-окт.14!G341</f>
        <v>0</v>
      </c>
    </row>
    <row r="342" spans="1:11" x14ac:dyDescent="0.25">
      <c r="G342" s="55">
        <f>SUM(G7:G341)</f>
        <v>33558.3776</v>
      </c>
      <c r="H342" s="8">
        <f>SUM(H7:H341)</f>
        <v>15121.779999999999</v>
      </c>
    </row>
  </sheetData>
  <autoFilter ref="A6:L342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3" priority="1" operator="lessThan">
      <formula>-0.1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57" workbookViewId="0">
      <selection activeCell="H70" sqref="H70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9">
        <v>2</v>
      </c>
      <c r="B4" s="89">
        <v>3</v>
      </c>
      <c r="C4" s="89">
        <v>4</v>
      </c>
      <c r="D4" s="89">
        <v>5</v>
      </c>
      <c r="E4" s="89">
        <v>6</v>
      </c>
      <c r="F4" s="89">
        <v>7</v>
      </c>
      <c r="G4" s="89">
        <v>8</v>
      </c>
      <c r="H4" s="89">
        <v>9</v>
      </c>
      <c r="I4" s="89">
        <v>10</v>
      </c>
      <c r="J4" s="89">
        <v>11</v>
      </c>
      <c r="K4" s="89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10743.1</v>
      </c>
      <c r="D7" s="25">
        <v>12090.9</v>
      </c>
      <c r="E7" s="25">
        <f>D7-C7</f>
        <v>1347.7999999999993</v>
      </c>
      <c r="F7" s="25">
        <v>4.18</v>
      </c>
      <c r="G7" s="25">
        <f t="shared" ref="G7:G70" si="0">F7*E7</f>
        <v>5633.8039999999964</v>
      </c>
      <c r="H7" s="11">
        <v>5633.81</v>
      </c>
      <c r="I7" s="5"/>
      <c r="J7" s="5"/>
      <c r="K7" s="25">
        <f>окт.14!K7+ноя.14!H7-ноя.14!G7</f>
        <v>3.0000000051586539E-3</v>
      </c>
    </row>
    <row r="8" spans="1:12" x14ac:dyDescent="0.25">
      <c r="A8" s="41" t="s">
        <v>78</v>
      </c>
      <c r="B8" s="5">
        <v>1</v>
      </c>
      <c r="C8" s="25">
        <v>477.85</v>
      </c>
      <c r="D8" s="25">
        <v>526.54999999999995</v>
      </c>
      <c r="E8" s="25">
        <f t="shared" ref="E8:E71" si="1">D8-C8</f>
        <v>48.699999999999932</v>
      </c>
      <c r="F8" s="25">
        <v>4.18</v>
      </c>
      <c r="G8" s="25">
        <f t="shared" si="0"/>
        <v>203.56599999999969</v>
      </c>
      <c r="H8" s="11"/>
      <c r="I8" s="5"/>
      <c r="J8" s="21"/>
      <c r="K8" s="25">
        <f>окт.14!K8+ноя.14!H8-ноя.14!G8</f>
        <v>289.47950000000043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сен.14!K9+окт.14!H9-окт.14!G9</f>
        <v>0</v>
      </c>
    </row>
    <row r="10" spans="1:12" ht="18.75" x14ac:dyDescent="0.3">
      <c r="A10" s="5" t="s">
        <v>79</v>
      </c>
      <c r="B10" s="5">
        <v>4</v>
      </c>
      <c r="C10" s="88">
        <v>337.5</v>
      </c>
      <c r="D10" s="88">
        <v>417.76</v>
      </c>
      <c r="E10" s="25">
        <f t="shared" si="1"/>
        <v>80.259999999999991</v>
      </c>
      <c r="F10" s="25">
        <v>4.18</v>
      </c>
      <c r="G10" s="25">
        <f t="shared" si="0"/>
        <v>335.48679999999996</v>
      </c>
      <c r="H10" s="11"/>
      <c r="I10" s="5"/>
      <c r="J10" s="21"/>
      <c r="K10" s="25">
        <f>окт.14!K10+ноя.14!H10-ноя.14!G10</f>
        <v>-913.21259999999984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сен.14!K11+окт.14!H11-окт.14!G11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сен.14!K12+окт.14!H12-окт.14!G12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сен.14!K13+окт.14!H13-окт.14!G13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сен.14!K14+окт.14!H14-окт.14!G14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сен.14!K15+окт.14!H15-окт.14!G15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сен.14!K16+окт.14!H16-окт.14!G16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сен.14!K17+окт.14!H17-окт.14!G17</f>
        <v>0</v>
      </c>
    </row>
    <row r="18" spans="1:11" x14ac:dyDescent="0.25">
      <c r="A18" s="42" t="s">
        <v>80</v>
      </c>
      <c r="B18" s="5">
        <v>12</v>
      </c>
      <c r="C18" s="25">
        <v>941</v>
      </c>
      <c r="D18" s="25">
        <v>1055.4100000000001</v>
      </c>
      <c r="E18" s="25">
        <f t="shared" si="1"/>
        <v>114.41000000000008</v>
      </c>
      <c r="F18" s="25">
        <v>4.18</v>
      </c>
      <c r="G18" s="25">
        <f t="shared" si="0"/>
        <v>478.23380000000031</v>
      </c>
      <c r="H18" s="11"/>
      <c r="I18" s="21"/>
      <c r="J18" s="21"/>
      <c r="K18" s="25">
        <f>окт.14!K18+ноя.14!H18-ноя.14!G18</f>
        <v>-495.74170000000009</v>
      </c>
    </row>
    <row r="19" spans="1:11" x14ac:dyDescent="0.25">
      <c r="A19" s="42" t="s">
        <v>81</v>
      </c>
      <c r="B19" s="5">
        <v>13</v>
      </c>
      <c r="C19" s="25">
        <v>14.11</v>
      </c>
      <c r="D19" s="25">
        <v>14.11</v>
      </c>
      <c r="E19" s="25">
        <f t="shared" si="1"/>
        <v>0</v>
      </c>
      <c r="F19" s="25">
        <v>4.18</v>
      </c>
      <c r="G19" s="25">
        <f t="shared" si="0"/>
        <v>0</v>
      </c>
      <c r="H19" s="11"/>
      <c r="I19" s="5"/>
      <c r="J19" s="5"/>
      <c r="K19" s="25">
        <f>окт.14!K19+ноя.14!H19-ноя.14!G19</f>
        <v>-42.616099999999996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сен.14!K20+окт.14!H20-окт.14!G20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сен.14!K21+окт.14!H21-окт.14!G21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сен.14!K22+окт.14!H22-окт.14!G22</f>
        <v>0</v>
      </c>
    </row>
    <row r="23" spans="1:11" x14ac:dyDescent="0.25">
      <c r="A23" s="5" t="s">
        <v>140</v>
      </c>
      <c r="B23" s="5">
        <v>18</v>
      </c>
      <c r="C23" s="25">
        <v>4.12</v>
      </c>
      <c r="D23" s="25">
        <v>6.77</v>
      </c>
      <c r="E23" s="25">
        <f t="shared" si="1"/>
        <v>2.6499999999999995</v>
      </c>
      <c r="F23" s="25">
        <v>4.18</v>
      </c>
      <c r="G23" s="25">
        <f t="shared" si="0"/>
        <v>11.076999999999996</v>
      </c>
      <c r="H23" s="11"/>
      <c r="I23" s="5"/>
      <c r="J23" s="5"/>
      <c r="K23" s="25">
        <f>окт.14!K23+ноя.14!H23-ноя.14!G23</f>
        <v>-16.719999999999995</v>
      </c>
    </row>
    <row r="24" spans="1:11" x14ac:dyDescent="0.25">
      <c r="A24" s="5" t="s">
        <v>121</v>
      </c>
      <c r="B24" s="5">
        <v>19</v>
      </c>
      <c r="C24" s="25">
        <v>24.21</v>
      </c>
      <c r="D24" s="25">
        <v>24.21</v>
      </c>
      <c r="E24" s="25">
        <f t="shared" si="1"/>
        <v>0</v>
      </c>
      <c r="F24" s="25">
        <v>4.18</v>
      </c>
      <c r="G24" s="25">
        <f t="shared" si="0"/>
        <v>0</v>
      </c>
      <c r="H24" s="11"/>
      <c r="I24" s="5"/>
      <c r="J24" s="21"/>
      <c r="K24" s="25">
        <f>окт.14!K24+ноя.14!H24-ноя.14!G24</f>
        <v>1.016800000000007</v>
      </c>
    </row>
    <row r="25" spans="1:11" x14ac:dyDescent="0.25">
      <c r="A25" s="42" t="s">
        <v>82</v>
      </c>
      <c r="B25" s="5">
        <v>20</v>
      </c>
      <c r="C25" s="25">
        <v>562.41</v>
      </c>
      <c r="D25" s="25">
        <v>701.32</v>
      </c>
      <c r="E25" s="25">
        <f t="shared" si="1"/>
        <v>138.91000000000008</v>
      </c>
      <c r="F25" s="25">
        <v>4.18</v>
      </c>
      <c r="G25" s="25">
        <f t="shared" si="0"/>
        <v>580.64380000000028</v>
      </c>
      <c r="H25" s="11"/>
      <c r="I25" s="5"/>
      <c r="J25" s="21"/>
      <c r="K25" s="25">
        <f>окт.14!K25+ноя.14!H25-ноя.14!G25</f>
        <v>-1273.8426999999999</v>
      </c>
    </row>
    <row r="26" spans="1:11" x14ac:dyDescent="0.25">
      <c r="A26" s="5"/>
      <c r="B26" s="5">
        <v>21</v>
      </c>
      <c r="C26" s="25">
        <v>80.42</v>
      </c>
      <c r="D26" s="25">
        <v>157.30000000000001</v>
      </c>
      <c r="E26" s="25">
        <f t="shared" si="1"/>
        <v>76.88000000000001</v>
      </c>
      <c r="F26" s="25">
        <v>4.18</v>
      </c>
      <c r="G26" s="25">
        <f t="shared" si="0"/>
        <v>321.35840000000002</v>
      </c>
      <c r="H26" s="11"/>
      <c r="I26" s="5"/>
      <c r="J26" s="21"/>
      <c r="K26" s="25">
        <f>окт.14!K26+ноя.14!H26-ноя.14!G26</f>
        <v>-649.53019999999992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сен.14!K27+окт.14!H27-окт.14!G27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сен.14!K28+окт.14!H28-окт.14!G28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сен.14!K29+окт.14!H29-окт.14!G29</f>
        <v>0</v>
      </c>
    </row>
    <row r="30" spans="1:11" x14ac:dyDescent="0.25">
      <c r="A30" s="42" t="s">
        <v>83</v>
      </c>
      <c r="B30" s="5">
        <v>25</v>
      </c>
      <c r="C30" s="25">
        <v>1890.65</v>
      </c>
      <c r="D30" s="25">
        <v>2265.69</v>
      </c>
      <c r="E30" s="25">
        <f t="shared" si="1"/>
        <v>375.03999999999996</v>
      </c>
      <c r="F30" s="25">
        <v>4.18</v>
      </c>
      <c r="G30" s="25">
        <f t="shared" si="0"/>
        <v>1567.6671999999996</v>
      </c>
      <c r="H30" s="5">
        <f>605.61+79.64+1566.2</f>
        <v>2251.4499999999998</v>
      </c>
      <c r="I30" s="5" t="s">
        <v>151</v>
      </c>
      <c r="J30" s="21">
        <v>41948</v>
      </c>
      <c r="K30" s="25">
        <f>окт.14!K30+ноя.14!H30-ноя.14!G30</f>
        <v>10.923500000000558</v>
      </c>
    </row>
    <row r="31" spans="1:11" x14ac:dyDescent="0.25">
      <c r="A31" s="5" t="s">
        <v>98</v>
      </c>
      <c r="B31" s="5">
        <v>26</v>
      </c>
      <c r="C31" s="25">
        <v>1400.1</v>
      </c>
      <c r="D31" s="25">
        <v>2121.1999999999998</v>
      </c>
      <c r="E31" s="25">
        <f t="shared" si="1"/>
        <v>721.09999999999991</v>
      </c>
      <c r="F31" s="25">
        <v>4.18</v>
      </c>
      <c r="G31" s="25">
        <f t="shared" si="0"/>
        <v>3014.1979999999994</v>
      </c>
      <c r="H31" s="5">
        <v>5000</v>
      </c>
      <c r="I31" s="5">
        <v>483</v>
      </c>
      <c r="J31" s="21">
        <v>41960</v>
      </c>
      <c r="K31" s="25">
        <f>окт.14!K31+ноя.14!H31-ноя.14!G31</f>
        <v>-2946.2497999999987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сен.14!K32+окт.14!H32-окт.14!G32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сен.14!K33+окт.14!H33-окт.14!G33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сен.14!K34+окт.14!H34-окт.14!G34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сен.14!K35+окт.14!H35-окт.14!G35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сен.14!K36+окт.14!H36-окт.14!G36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окт.14!K37+ноя.14!H37-ноя.14!G37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сен.14!K38+окт.14!H38-окт.14!G38</f>
        <v>0</v>
      </c>
    </row>
    <row r="39" spans="1:11" x14ac:dyDescent="0.25">
      <c r="A39" s="5" t="s">
        <v>141</v>
      </c>
      <c r="B39" s="5">
        <v>36</v>
      </c>
      <c r="C39" s="25">
        <v>21.28</v>
      </c>
      <c r="D39" s="25">
        <v>22.05</v>
      </c>
      <c r="E39" s="25">
        <f t="shared" si="1"/>
        <v>0.76999999999999957</v>
      </c>
      <c r="F39" s="25">
        <v>4.18</v>
      </c>
      <c r="G39" s="25">
        <f t="shared" si="0"/>
        <v>3.2185999999999981</v>
      </c>
      <c r="H39" s="5"/>
      <c r="I39" s="5"/>
      <c r="J39" s="5"/>
      <c r="K39" s="25">
        <f>окт.14!K39+ноя.14!H39-ноя.14!G39</f>
        <v>-83.725399999999993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сен.14!K40+окт.14!H40-окт.14!G40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окт.14!K41+ноя.14!H41-ноя.14!G41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сен.14!K42+окт.14!H42-окт.14!G42</f>
        <v>0</v>
      </c>
    </row>
    <row r="43" spans="1:11" x14ac:dyDescent="0.25">
      <c r="A43" s="5" t="s">
        <v>19</v>
      </c>
      <c r="B43" s="5">
        <v>40</v>
      </c>
      <c r="C43" s="25">
        <v>68.2</v>
      </c>
      <c r="D43" s="25">
        <v>68.2</v>
      </c>
      <c r="E43" s="25">
        <f t="shared" si="1"/>
        <v>0</v>
      </c>
      <c r="F43" s="25">
        <v>4.18</v>
      </c>
      <c r="G43" s="25">
        <f t="shared" si="0"/>
        <v>0</v>
      </c>
      <c r="H43" s="5"/>
      <c r="I43" s="5"/>
      <c r="J43" s="21"/>
      <c r="K43" s="25">
        <f>окт.14!K43+ноя.14!H43-ноя.14!G43</f>
        <v>123.12520000000001</v>
      </c>
    </row>
    <row r="44" spans="1:11" x14ac:dyDescent="0.25">
      <c r="A44" s="5" t="s">
        <v>20</v>
      </c>
      <c r="B44" s="5">
        <v>41</v>
      </c>
      <c r="C44" s="25">
        <v>38.700000000000003</v>
      </c>
      <c r="D44" s="25">
        <v>86.1</v>
      </c>
      <c r="E44" s="25">
        <f t="shared" si="1"/>
        <v>47.399999999999991</v>
      </c>
      <c r="F44" s="25">
        <v>4.18</v>
      </c>
      <c r="G44" s="25">
        <f t="shared" si="0"/>
        <v>198.13199999999995</v>
      </c>
      <c r="H44" s="5"/>
      <c r="I44" s="5"/>
      <c r="J44" s="5"/>
      <c r="K44" s="25">
        <f>окт.14!K44+ноя.14!H44-ноя.14!G44</f>
        <v>-355.84339999999997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сен.14!K45+окт.14!H45-окт.14!G45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сен.14!K46+окт.14!H46-окт.14!G46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сен.14!K47+окт.14!H47-окт.14!G47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сен.14!K48+окт.14!H48-окт.14!G48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сен.14!K49+окт.14!H49-окт.14!G49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сен.14!K50+окт.14!H50-окт.14!G50</f>
        <v>0</v>
      </c>
    </row>
    <row r="51" spans="1:11" x14ac:dyDescent="0.25">
      <c r="A51" s="87" t="s">
        <v>130</v>
      </c>
      <c r="B51" s="5">
        <v>48</v>
      </c>
      <c r="C51" s="25">
        <v>33.6</v>
      </c>
      <c r="D51" s="25">
        <v>35.200000000000003</v>
      </c>
      <c r="E51" s="25">
        <f t="shared" si="1"/>
        <v>1.6000000000000014</v>
      </c>
      <c r="F51" s="25">
        <v>4.18</v>
      </c>
      <c r="G51" s="25">
        <f t="shared" si="0"/>
        <v>6.6880000000000051</v>
      </c>
      <c r="H51" s="5"/>
      <c r="I51" s="5"/>
      <c r="J51" s="21"/>
      <c r="K51" s="25">
        <f>окт.14!K51+ноя.14!H51-ноя.14!G51</f>
        <v>41.689999999999991</v>
      </c>
    </row>
    <row r="52" spans="1:11" x14ac:dyDescent="0.25">
      <c r="A52" s="5" t="s">
        <v>21</v>
      </c>
      <c r="B52" s="5">
        <v>49</v>
      </c>
      <c r="C52" s="25">
        <v>44</v>
      </c>
      <c r="D52" s="25">
        <v>45.9</v>
      </c>
      <c r="E52" s="25">
        <f t="shared" si="1"/>
        <v>1.8999999999999986</v>
      </c>
      <c r="F52" s="25">
        <v>4.18</v>
      </c>
      <c r="G52" s="25">
        <f t="shared" si="0"/>
        <v>7.941999999999994</v>
      </c>
      <c r="H52" s="5">
        <v>150.47999999999999</v>
      </c>
      <c r="I52" s="5">
        <v>247</v>
      </c>
      <c r="J52" s="21">
        <v>41955</v>
      </c>
      <c r="K52" s="25">
        <f>окт.14!K52+ноя.14!H52-ноя.14!G52</f>
        <v>-17.137999999999963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сен.14!K53+окт.14!H53-окт.14!G53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сен.14!K54+окт.14!H54-окт.14!G54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сен.14!K55+окт.14!H55-окт.14!G55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сен.14!K56+окт.14!H56-окт.14!G56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сен.14!K57+окт.14!H57-окт.14!G57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сен.14!K58+окт.14!H58-окт.14!G58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сен.14!K59+окт.14!H59-окт.14!G59</f>
        <v>0</v>
      </c>
    </row>
    <row r="60" spans="1:11" x14ac:dyDescent="0.25">
      <c r="A60" s="5" t="s">
        <v>84</v>
      </c>
      <c r="B60" s="5">
        <v>57</v>
      </c>
      <c r="C60" s="25">
        <v>255.24</v>
      </c>
      <c r="D60" s="25">
        <v>391.41</v>
      </c>
      <c r="E60" s="25">
        <f t="shared" si="1"/>
        <v>136.17000000000002</v>
      </c>
      <c r="F60" s="25">
        <v>4.18</v>
      </c>
      <c r="G60" s="25">
        <f t="shared" si="0"/>
        <v>569.19060000000002</v>
      </c>
      <c r="H60" s="5"/>
      <c r="I60" s="5"/>
      <c r="J60" s="5"/>
      <c r="K60" s="25">
        <f>окт.14!K60+ноя.14!H60-ноя.14!G60</f>
        <v>-606.68710000000021</v>
      </c>
    </row>
    <row r="61" spans="1:11" x14ac:dyDescent="0.25">
      <c r="A61" s="5" t="s">
        <v>69</v>
      </c>
      <c r="B61" s="5">
        <v>58</v>
      </c>
      <c r="C61" s="25">
        <v>60.96</v>
      </c>
      <c r="D61" s="25">
        <v>60.96</v>
      </c>
      <c r="E61" s="25">
        <f t="shared" si="1"/>
        <v>0</v>
      </c>
      <c r="F61" s="25">
        <v>4.18</v>
      </c>
      <c r="G61" s="25">
        <f t="shared" si="0"/>
        <v>0</v>
      </c>
      <c r="H61" s="5"/>
      <c r="I61" s="5"/>
      <c r="J61" s="5"/>
      <c r="K61" s="25">
        <f>окт.14!K61+ноя.14!H61-ноя.14!G61</f>
        <v>-252.67419999999998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сен.14!K62+окт.14!H62-окт.14!G62</f>
        <v>0</v>
      </c>
    </row>
    <row r="63" spans="1:11" x14ac:dyDescent="0.25">
      <c r="A63" s="87" t="s">
        <v>131</v>
      </c>
      <c r="B63" s="5">
        <v>61</v>
      </c>
      <c r="C63" s="25">
        <v>5.2</v>
      </c>
      <c r="D63" s="25">
        <v>5.2</v>
      </c>
      <c r="E63" s="25">
        <f t="shared" si="1"/>
        <v>0</v>
      </c>
      <c r="F63" s="25">
        <v>4.18</v>
      </c>
      <c r="G63" s="25">
        <f t="shared" si="0"/>
        <v>0</v>
      </c>
      <c r="H63" s="5"/>
      <c r="I63" s="5"/>
      <c r="J63" s="5"/>
      <c r="K63" s="25">
        <f>окт.14!K63+ноя.14!H63-ноя.14!G63</f>
        <v>-0.4180000000000022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сен.14!K64+окт.14!H64-окт.14!G64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сен.14!K65+окт.14!H65-окт.14!G65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сен.14!K66+окт.14!H66-окт.14!G66</f>
        <v>0</v>
      </c>
    </row>
    <row r="67" spans="1:11" x14ac:dyDescent="0.25">
      <c r="A67" s="5" t="s">
        <v>105</v>
      </c>
      <c r="B67" s="5">
        <v>65</v>
      </c>
      <c r="C67" s="25">
        <v>10.82</v>
      </c>
      <c r="D67" s="25">
        <v>10.82</v>
      </c>
      <c r="E67" s="25">
        <f t="shared" si="1"/>
        <v>0</v>
      </c>
      <c r="F67" s="25">
        <v>4.18</v>
      </c>
      <c r="G67" s="25">
        <f t="shared" si="0"/>
        <v>0</v>
      </c>
      <c r="H67" s="5"/>
      <c r="I67" s="5"/>
      <c r="J67" s="5"/>
      <c r="K67" s="25">
        <f>окт.14!K67+ноя.14!H67-ноя.14!G67</f>
        <v>-42.758899999999997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сен.14!K68+окт.14!H68-окт.14!G68</f>
        <v>0</v>
      </c>
    </row>
    <row r="69" spans="1:11" x14ac:dyDescent="0.25">
      <c r="A69" s="5" t="s">
        <v>23</v>
      </c>
      <c r="B69" s="5">
        <v>68</v>
      </c>
      <c r="C69" s="25">
        <v>212.4</v>
      </c>
      <c r="D69" s="25">
        <v>449.2</v>
      </c>
      <c r="E69" s="25">
        <f t="shared" si="1"/>
        <v>236.79999999999998</v>
      </c>
      <c r="F69" s="25">
        <v>4.18</v>
      </c>
      <c r="G69" s="25">
        <f t="shared" si="0"/>
        <v>989.82399999999984</v>
      </c>
      <c r="H69" s="5"/>
      <c r="I69" s="5"/>
      <c r="J69" s="21"/>
      <c r="K69" s="25">
        <f>окт.14!K69+ноя.14!H69-ноя.14!G69</f>
        <v>-1154.5513999999998</v>
      </c>
    </row>
    <row r="70" spans="1:11" x14ac:dyDescent="0.25">
      <c r="A70" s="5" t="s">
        <v>24</v>
      </c>
      <c r="B70" s="5">
        <v>69</v>
      </c>
      <c r="C70" s="25">
        <v>9284.32</v>
      </c>
      <c r="D70" s="25">
        <v>10144.07</v>
      </c>
      <c r="E70" s="25">
        <f t="shared" si="1"/>
        <v>859.75</v>
      </c>
      <c r="F70" s="25">
        <v>4.18</v>
      </c>
      <c r="G70" s="25">
        <f t="shared" si="0"/>
        <v>3593.7549999999997</v>
      </c>
      <c r="H70" s="11">
        <v>2939.3</v>
      </c>
      <c r="I70" s="5">
        <v>23</v>
      </c>
      <c r="J70" s="21">
        <v>41954</v>
      </c>
      <c r="K70" s="25">
        <f>окт.14!K70+ноя.14!H70-ноя.14!G70</f>
        <v>-1861.9052999999965</v>
      </c>
    </row>
    <row r="71" spans="1:11" x14ac:dyDescent="0.25">
      <c r="A71" s="5" t="s">
        <v>25</v>
      </c>
      <c r="B71" s="5">
        <v>70</v>
      </c>
      <c r="C71" s="25">
        <v>1252.9100000000001</v>
      </c>
      <c r="D71" s="25">
        <v>1495.96</v>
      </c>
      <c r="E71" s="25">
        <f t="shared" si="1"/>
        <v>243.04999999999995</v>
      </c>
      <c r="F71" s="25">
        <v>4.18</v>
      </c>
      <c r="G71" s="25">
        <f t="shared" ref="G71:G134" si="2">F71*E71</f>
        <v>1015.9489999999997</v>
      </c>
      <c r="H71" s="5"/>
      <c r="I71" s="5"/>
      <c r="J71" s="21"/>
      <c r="K71" s="25">
        <f>окт.14!K71+ноя.14!H71-ноя.14!G71</f>
        <v>-4559.446899999999</v>
      </c>
    </row>
    <row r="72" spans="1:11" x14ac:dyDescent="0.25">
      <c r="A72" s="5" t="s">
        <v>70</v>
      </c>
      <c r="B72" s="5">
        <v>71</v>
      </c>
      <c r="C72" s="25">
        <v>2391.8000000000002</v>
      </c>
      <c r="D72" s="25">
        <v>2512.31</v>
      </c>
      <c r="E72" s="25">
        <f t="shared" ref="E72:E135" si="3">D72-C72</f>
        <v>120.50999999999976</v>
      </c>
      <c r="F72" s="25">
        <v>4.18</v>
      </c>
      <c r="G72" s="25">
        <f t="shared" si="2"/>
        <v>503.731799999999</v>
      </c>
      <c r="H72" s="11"/>
      <c r="I72" s="5"/>
      <c r="J72" s="21"/>
      <c r="K72" s="25">
        <f>окт.14!K72+ноя.14!H72-ноя.14!G72</f>
        <v>2037.8046000000008</v>
      </c>
    </row>
    <row r="73" spans="1:11" x14ac:dyDescent="0.25">
      <c r="A73" s="5" t="s">
        <v>26</v>
      </c>
      <c r="B73" s="5">
        <v>73</v>
      </c>
      <c r="C73" s="25">
        <v>252.14</v>
      </c>
      <c r="D73" s="25">
        <v>399.89</v>
      </c>
      <c r="E73" s="25">
        <f t="shared" si="3"/>
        <v>147.75</v>
      </c>
      <c r="F73" s="25">
        <v>4.18</v>
      </c>
      <c r="G73" s="25">
        <f t="shared" si="2"/>
        <v>617.59499999999991</v>
      </c>
      <c r="H73" s="5"/>
      <c r="I73" s="5"/>
      <c r="J73" s="5"/>
      <c r="K73" s="25">
        <f>окт.14!K73+ноя.14!H73-ноя.14!G73</f>
        <v>-1663.5981999999999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сен.14!K74+окт.14!H74-окт.14!G74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сен.14!K75+окт.14!H75-окт.14!G75</f>
        <v>0</v>
      </c>
    </row>
    <row r="76" spans="1:11" x14ac:dyDescent="0.25">
      <c r="A76" s="5" t="s">
        <v>5</v>
      </c>
      <c r="B76" s="5">
        <v>76</v>
      </c>
      <c r="C76" s="25">
        <v>517.13</v>
      </c>
      <c r="D76" s="25">
        <v>517.13</v>
      </c>
      <c r="E76" s="25">
        <f t="shared" si="3"/>
        <v>0</v>
      </c>
      <c r="F76" s="25">
        <v>4.18</v>
      </c>
      <c r="G76" s="25">
        <f t="shared" si="2"/>
        <v>0</v>
      </c>
      <c r="H76" s="5"/>
      <c r="I76" s="5"/>
      <c r="J76" s="21"/>
      <c r="K76" s="25">
        <f>окт.14!K76+ноя.14!H76-ноя.14!G76</f>
        <v>302.62660000000005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сен.14!K77+окт.14!H77-окт.14!G77</f>
        <v>1000</v>
      </c>
    </row>
    <row r="78" spans="1:11" x14ac:dyDescent="0.25">
      <c r="A78" s="42" t="s">
        <v>93</v>
      </c>
      <c r="B78" s="5">
        <v>79</v>
      </c>
      <c r="C78" s="25">
        <v>1781.44</v>
      </c>
      <c r="D78" s="25">
        <v>1938.29</v>
      </c>
      <c r="E78" s="25">
        <f t="shared" si="3"/>
        <v>156.84999999999991</v>
      </c>
      <c r="F78" s="25">
        <v>4.18</v>
      </c>
      <c r="G78" s="25">
        <f t="shared" si="2"/>
        <v>655.63299999999958</v>
      </c>
      <c r="H78" s="5"/>
      <c r="I78" s="5"/>
      <c r="J78" s="21"/>
      <c r="K78" s="25">
        <f>окт.14!K78+ноя.14!H78-ноя.14!G78</f>
        <v>-6939.9879000000001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сен.14!K79+окт.14!H79-окт.14!G79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сен.14!K80+окт.14!H80-окт.14!G80</f>
        <v>0</v>
      </c>
    </row>
    <row r="81" spans="1:11" x14ac:dyDescent="0.25">
      <c r="A81" s="5" t="s">
        <v>27</v>
      </c>
      <c r="B81" s="5">
        <v>82</v>
      </c>
      <c r="C81" s="25">
        <v>47.39</v>
      </c>
      <c r="D81" s="25">
        <v>51.26</v>
      </c>
      <c r="E81" s="25">
        <f t="shared" si="3"/>
        <v>3.8699999999999974</v>
      </c>
      <c r="F81" s="25">
        <v>4.18</v>
      </c>
      <c r="G81" s="25">
        <f t="shared" si="2"/>
        <v>16.17659999999999</v>
      </c>
      <c r="H81" s="5"/>
      <c r="I81" s="5"/>
      <c r="J81" s="21"/>
      <c r="K81" s="25">
        <f>окт.14!K81+ноя.14!H81-ноя.14!G81</f>
        <v>1.9369000000000085</v>
      </c>
    </row>
    <row r="82" spans="1:11" x14ac:dyDescent="0.25">
      <c r="A82" s="5" t="s">
        <v>28</v>
      </c>
      <c r="B82" s="5">
        <v>83</v>
      </c>
      <c r="C82" s="25">
        <v>719.16</v>
      </c>
      <c r="D82" s="25">
        <v>800.95</v>
      </c>
      <c r="E82" s="25">
        <f t="shared" si="3"/>
        <v>81.790000000000077</v>
      </c>
      <c r="F82" s="25">
        <v>4.18</v>
      </c>
      <c r="G82" s="25">
        <f t="shared" si="2"/>
        <v>341.8822000000003</v>
      </c>
      <c r="H82" s="5"/>
      <c r="I82" s="5"/>
      <c r="J82" s="5"/>
      <c r="K82" s="25">
        <f>окт.14!K82+ноя.14!H82-ноя.14!G82</f>
        <v>-3310.7069999999999</v>
      </c>
    </row>
    <row r="83" spans="1:11" x14ac:dyDescent="0.25">
      <c r="A83" s="5" t="s">
        <v>142</v>
      </c>
      <c r="B83" s="5">
        <v>84</v>
      </c>
      <c r="C83" s="25">
        <v>104.35</v>
      </c>
      <c r="D83" s="25">
        <v>105.09</v>
      </c>
      <c r="E83" s="25">
        <f t="shared" si="3"/>
        <v>0.74000000000000909</v>
      </c>
      <c r="F83" s="25">
        <v>4.18</v>
      </c>
      <c r="G83" s="25">
        <f t="shared" si="2"/>
        <v>3.0932000000000377</v>
      </c>
      <c r="H83" s="5"/>
      <c r="I83" s="5"/>
      <c r="J83" s="5"/>
      <c r="K83" s="25">
        <f>окт.14!K83+ноя.14!H83-ноя.14!G83</f>
        <v>-432.29559999999992</v>
      </c>
    </row>
    <row r="84" spans="1:11" x14ac:dyDescent="0.25">
      <c r="A84" s="42" t="s">
        <v>85</v>
      </c>
      <c r="B84" s="5">
        <v>85</v>
      </c>
      <c r="C84" s="25">
        <v>164.79</v>
      </c>
      <c r="D84" s="25">
        <v>166.2</v>
      </c>
      <c r="E84" s="25">
        <f t="shared" si="3"/>
        <v>1.4099999999999966</v>
      </c>
      <c r="F84" s="25">
        <v>4.18</v>
      </c>
      <c r="G84" s="25">
        <f t="shared" si="2"/>
        <v>5.8937999999999855</v>
      </c>
      <c r="H84" s="5">
        <v>574.67999999999995</v>
      </c>
      <c r="I84" s="5">
        <v>71</v>
      </c>
      <c r="J84" s="21">
        <v>41957</v>
      </c>
      <c r="K84" s="25">
        <f>окт.14!K84+ноя.14!H84-ноя.14!G84</f>
        <v>-52.896199999999951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сен.14!K85+окт.14!H85-окт.14!G85</f>
        <v>0</v>
      </c>
    </row>
    <row r="86" spans="1:11" x14ac:dyDescent="0.25">
      <c r="A86" s="5" t="s">
        <v>30</v>
      </c>
      <c r="B86" s="5">
        <v>87</v>
      </c>
      <c r="C86" s="25">
        <v>508.85</v>
      </c>
      <c r="D86" s="25">
        <v>511.81</v>
      </c>
      <c r="E86" s="25">
        <f t="shared" si="3"/>
        <v>2.9599999999999795</v>
      </c>
      <c r="F86" s="25">
        <v>4.18</v>
      </c>
      <c r="G86" s="25">
        <f t="shared" si="2"/>
        <v>12.372799999999913</v>
      </c>
      <c r="H86" s="5"/>
      <c r="I86" s="5"/>
      <c r="J86" s="5"/>
      <c r="K86" s="25">
        <f>окт.14!K86+ноя.14!H86-ноя.14!G86</f>
        <v>-2096.7690000000002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сен.14!K87+окт.14!H87-окт.14!G87</f>
        <v>0</v>
      </c>
    </row>
    <row r="88" spans="1:11" x14ac:dyDescent="0.25">
      <c r="A88" s="5" t="s">
        <v>32</v>
      </c>
      <c r="B88" s="5">
        <v>89</v>
      </c>
      <c r="C88" s="25">
        <v>812.43</v>
      </c>
      <c r="D88" s="25">
        <v>826.44</v>
      </c>
      <c r="E88" s="25">
        <f t="shared" si="3"/>
        <v>14.010000000000105</v>
      </c>
      <c r="F88" s="25">
        <v>4.18</v>
      </c>
      <c r="G88" s="25">
        <f t="shared" si="2"/>
        <v>58.561800000000432</v>
      </c>
      <c r="H88" s="5">
        <v>490.87</v>
      </c>
      <c r="I88" s="5">
        <v>14303</v>
      </c>
      <c r="J88" s="21">
        <v>41971</v>
      </c>
      <c r="K88" s="25">
        <f>окт.14!K88+ноя.14!H88-ноя.14!G88</f>
        <v>-187.13369999999932</v>
      </c>
    </row>
    <row r="89" spans="1:11" x14ac:dyDescent="0.25">
      <c r="A89" s="5" t="s">
        <v>94</v>
      </c>
      <c r="B89" s="5">
        <v>90</v>
      </c>
      <c r="C89" s="25">
        <v>368.92</v>
      </c>
      <c r="D89" s="25">
        <v>373.3</v>
      </c>
      <c r="E89" s="25">
        <f t="shared" si="3"/>
        <v>4.3799999999999955</v>
      </c>
      <c r="F89" s="25">
        <v>4.18</v>
      </c>
      <c r="G89" s="25">
        <f t="shared" si="2"/>
        <v>18.308399999999981</v>
      </c>
      <c r="H89" s="5"/>
      <c r="I89" s="5"/>
      <c r="J89" s="21"/>
      <c r="K89" s="25">
        <f>окт.14!K89+ноя.14!H89-ноя.14!G89</f>
        <v>453.27139999999986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сен.14!K90+окт.14!H90-окт.14!G90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сен.14!K91+окт.14!H91-окт.14!G91</f>
        <v>0</v>
      </c>
    </row>
    <row r="92" spans="1:11" x14ac:dyDescent="0.25">
      <c r="A92" s="5" t="s">
        <v>95</v>
      </c>
      <c r="B92" s="5">
        <v>93</v>
      </c>
      <c r="C92" s="25">
        <v>255.41</v>
      </c>
      <c r="D92" s="25">
        <v>255.41</v>
      </c>
      <c r="E92" s="25">
        <f t="shared" si="3"/>
        <v>0</v>
      </c>
      <c r="F92" s="25">
        <v>4.18</v>
      </c>
      <c r="G92" s="25">
        <f t="shared" si="2"/>
        <v>0</v>
      </c>
      <c r="H92" s="5"/>
      <c r="I92" s="5"/>
      <c r="J92" s="21"/>
      <c r="K92" s="25">
        <f>окт.14!K92+ноя.14!H92-ноя.14!G92</f>
        <v>3948.6501000000003</v>
      </c>
    </row>
    <row r="93" spans="1:11" x14ac:dyDescent="0.25">
      <c r="A93" s="5" t="s">
        <v>101</v>
      </c>
      <c r="B93" s="5">
        <v>94</v>
      </c>
      <c r="C93" s="25">
        <v>133.05000000000001</v>
      </c>
      <c r="D93" s="25">
        <v>141.36000000000001</v>
      </c>
      <c r="E93" s="25">
        <f t="shared" si="3"/>
        <v>8.3100000000000023</v>
      </c>
      <c r="F93" s="25">
        <v>4.18</v>
      </c>
      <c r="G93" s="25">
        <f t="shared" si="2"/>
        <v>34.735800000000005</v>
      </c>
      <c r="H93" s="5"/>
      <c r="I93" s="5"/>
      <c r="J93" s="5"/>
      <c r="K93" s="25">
        <f>окт.14!K93+ноя.14!H93-ноя.14!G93</f>
        <v>-585.78440000000012</v>
      </c>
    </row>
    <row r="94" spans="1:11" x14ac:dyDescent="0.25">
      <c r="A94" s="5" t="s">
        <v>123</v>
      </c>
      <c r="B94" s="5">
        <v>95</v>
      </c>
      <c r="C94" s="25">
        <v>9.1999999999999993</v>
      </c>
      <c r="D94" s="25">
        <v>9.6</v>
      </c>
      <c r="E94" s="25">
        <f t="shared" si="3"/>
        <v>0.40000000000000036</v>
      </c>
      <c r="F94" s="25">
        <v>4.18</v>
      </c>
      <c r="G94" s="25">
        <f t="shared" si="2"/>
        <v>1.6720000000000013</v>
      </c>
      <c r="H94" s="5"/>
      <c r="I94" s="5"/>
      <c r="J94" s="5"/>
      <c r="K94" s="25">
        <f>окт.14!K94+ноя.14!H94-ноя.14!G94</f>
        <v>-15.883999999999999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сен.14!K95+окт.14!H95-окт.14!G95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сен.14!K96+окт.14!H96-окт.14!G96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сен.14!K97+окт.14!H97-окт.14!G97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сен.14!K98+окт.14!H98-окт.14!G98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сен.14!K99+окт.14!H99-окт.14!G99</f>
        <v>0</v>
      </c>
    </row>
    <row r="100" spans="1:11" x14ac:dyDescent="0.25">
      <c r="A100" s="5" t="s">
        <v>132</v>
      </c>
      <c r="B100" s="5">
        <v>101</v>
      </c>
      <c r="C100" s="25">
        <v>9.1</v>
      </c>
      <c r="D100" s="25">
        <v>9.1</v>
      </c>
      <c r="E100" s="25">
        <f t="shared" si="3"/>
        <v>0</v>
      </c>
      <c r="F100" s="25">
        <v>4.18</v>
      </c>
      <c r="G100" s="25">
        <f t="shared" si="2"/>
        <v>0</v>
      </c>
      <c r="H100" s="5"/>
      <c r="I100" s="5"/>
      <c r="J100" s="5"/>
      <c r="K100" s="25">
        <f>окт.14!K100+ноя.14!H100-ноя.14!G100</f>
        <v>-14.211999999999996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сен.14!K101+окт.14!H101-окт.14!G101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сен.14!K102+окт.14!H102-окт.14!G102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сен.14!K103+окт.14!H103-окт.14!G103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сен.14!K104+окт.14!H104-окт.14!G104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сен.14!K105+окт.14!H105-окт.14!G105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сен.14!K106+окт.14!H106-окт.14!G106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сен.14!K107+окт.14!H107-окт.14!G107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сен.14!K108+окт.14!H108-окт.14!G108</f>
        <v>0</v>
      </c>
    </row>
    <row r="109" spans="1:11" x14ac:dyDescent="0.25">
      <c r="A109" s="5" t="s">
        <v>103</v>
      </c>
      <c r="B109" s="5">
        <v>110</v>
      </c>
      <c r="C109" s="25">
        <v>275.06</v>
      </c>
      <c r="D109" s="25">
        <v>379.85</v>
      </c>
      <c r="E109" s="25">
        <f t="shared" si="3"/>
        <v>104.79000000000002</v>
      </c>
      <c r="F109" s="25">
        <v>4.18</v>
      </c>
      <c r="G109" s="25">
        <f t="shared" si="2"/>
        <v>438.02220000000005</v>
      </c>
      <c r="H109" s="5"/>
      <c r="I109" s="5"/>
      <c r="J109" s="5"/>
      <c r="K109" s="25">
        <f>окт.14!K109+ноя.14!H109-ноя.14!G109</f>
        <v>-1561.9565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сен.14!K110+окт.14!H110-окт.14!G110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сен.14!K111+окт.14!H111-окт.14!G111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сен.14!K112+окт.14!H112-окт.14!G112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окт.14!K113+ноя.14!H113-ноя.14!G113</f>
        <v>0</v>
      </c>
    </row>
    <row r="114" spans="1:11" x14ac:dyDescent="0.25">
      <c r="A114" s="42" t="s">
        <v>86</v>
      </c>
      <c r="B114" s="5">
        <v>116</v>
      </c>
      <c r="C114" s="25">
        <v>16101.44</v>
      </c>
      <c r="D114" s="25">
        <v>18017.02</v>
      </c>
      <c r="E114" s="25">
        <f t="shared" si="3"/>
        <v>1915.58</v>
      </c>
      <c r="F114" s="25">
        <v>4.18</v>
      </c>
      <c r="G114" s="25">
        <f t="shared" si="2"/>
        <v>8007.1243999999988</v>
      </c>
      <c r="H114" s="5">
        <v>5537.81</v>
      </c>
      <c r="I114" s="5">
        <v>15764</v>
      </c>
      <c r="J114" s="21">
        <v>41950</v>
      </c>
      <c r="K114" s="25">
        <f>окт.14!K114+ноя.14!H114-ноя.14!G114</f>
        <v>-7822.5251999999955</v>
      </c>
    </row>
    <row r="115" spans="1:11" x14ac:dyDescent="0.25">
      <c r="A115" s="5" t="s">
        <v>143</v>
      </c>
      <c r="B115" s="5">
        <v>117</v>
      </c>
      <c r="C115" s="25">
        <v>113.27</v>
      </c>
      <c r="D115" s="25">
        <v>127.93</v>
      </c>
      <c r="E115" s="25">
        <f t="shared" si="3"/>
        <v>14.660000000000011</v>
      </c>
      <c r="F115" s="25">
        <v>4.18</v>
      </c>
      <c r="G115" s="25">
        <f t="shared" si="2"/>
        <v>61.278800000000039</v>
      </c>
      <c r="H115" s="5"/>
      <c r="I115" s="5"/>
      <c r="J115" s="5"/>
      <c r="K115" s="25">
        <f>окт.14!K115+ноя.14!H115-ноя.14!G115</f>
        <v>-525.0498</v>
      </c>
    </row>
    <row r="116" spans="1:11" x14ac:dyDescent="0.25">
      <c r="A116" s="5" t="s">
        <v>104</v>
      </c>
      <c r="B116" s="5">
        <v>118</v>
      </c>
      <c r="C116" s="25">
        <v>413.95</v>
      </c>
      <c r="D116" s="25">
        <v>424.17</v>
      </c>
      <c r="E116" s="25">
        <f t="shared" si="3"/>
        <v>10.220000000000027</v>
      </c>
      <c r="F116" s="25">
        <v>4.18</v>
      </c>
      <c r="G116" s="25">
        <f t="shared" si="2"/>
        <v>42.719600000000113</v>
      </c>
      <c r="H116" s="5"/>
      <c r="I116" s="5"/>
      <c r="J116" s="5"/>
      <c r="K116" s="25">
        <f>окт.14!K116+ноя.14!H116-ноя.14!G116</f>
        <v>-1770.6061999999999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сен.14!K117+окт.14!H117-окт.14!G117</f>
        <v>0</v>
      </c>
    </row>
    <row r="118" spans="1:11" x14ac:dyDescent="0.25">
      <c r="A118" s="5" t="s">
        <v>144</v>
      </c>
      <c r="B118" s="5">
        <v>121</v>
      </c>
      <c r="C118" s="25">
        <v>0.46</v>
      </c>
      <c r="D118" s="25">
        <v>0.46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окт.14!K118+ноя.14!H118-ноя.14!G118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сен.14!K119+окт.14!H119-окт.14!G119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сен.14!K120+окт.14!H120-окт.14!G120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сен.14!K121+окт.14!H121-окт.14!G121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сен.14!K122+окт.14!H122-окт.14!G122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сен.14!K123+окт.14!H123-окт.14!G123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сен.14!K124+окт.14!H124-окт.14!G124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сен.14!K125+окт.14!H125-окт.14!G125</f>
        <v>0</v>
      </c>
    </row>
    <row r="126" spans="1:11" x14ac:dyDescent="0.25">
      <c r="A126" s="5" t="s">
        <v>99</v>
      </c>
      <c r="B126" s="5">
        <v>129</v>
      </c>
      <c r="C126" s="25">
        <v>49.77</v>
      </c>
      <c r="D126" s="25">
        <v>49.77</v>
      </c>
      <c r="E126" s="25">
        <f t="shared" si="3"/>
        <v>0</v>
      </c>
      <c r="F126" s="25">
        <v>4.18</v>
      </c>
      <c r="G126" s="25">
        <f t="shared" si="2"/>
        <v>0</v>
      </c>
      <c r="H126" s="5"/>
      <c r="I126" s="5"/>
      <c r="J126" s="5"/>
      <c r="K126" s="25">
        <f>окт.14!K126+ноя.14!H126-ноя.14!G126</f>
        <v>-205.7396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сен.14!K127+окт.14!H127-окт.14!G127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сен.14!K128+окт.14!H128-окт.14!G128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сен.14!K129+окт.14!H129-окт.14!G129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сен.14!K130+окт.14!H130-окт.14!G130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сен.14!K131+окт.14!H131-окт.14!G131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сен.14!K132+окт.14!H132-окт.14!G132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si="2"/>
        <v>0</v>
      </c>
      <c r="H133" s="5"/>
      <c r="I133" s="5"/>
      <c r="J133" s="5"/>
      <c r="K133" s="25">
        <f>сен.14!K133+окт.14!H133-окт.14!G133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si="3"/>
        <v>0</v>
      </c>
      <c r="F134" s="25">
        <v>4.18</v>
      </c>
      <c r="G134" s="25">
        <f t="shared" si="2"/>
        <v>0</v>
      </c>
      <c r="H134" s="5"/>
      <c r="I134" s="5"/>
      <c r="J134" s="5"/>
      <c r="K134" s="25">
        <f>сен.14!K134+окт.14!H134-окт.14!G134</f>
        <v>0</v>
      </c>
    </row>
    <row r="135" spans="1:11" x14ac:dyDescent="0.25">
      <c r="A135" s="42" t="s">
        <v>87</v>
      </c>
      <c r="B135" s="5">
        <v>138</v>
      </c>
      <c r="C135" s="25">
        <v>145.53</v>
      </c>
      <c r="D135" s="25">
        <v>157.11000000000001</v>
      </c>
      <c r="E135" s="25">
        <f t="shared" si="3"/>
        <v>11.580000000000013</v>
      </c>
      <c r="F135" s="25">
        <v>4.18</v>
      </c>
      <c r="G135" s="25">
        <f t="shared" ref="G135:G198" si="4">F135*E135</f>
        <v>48.404400000000052</v>
      </c>
      <c r="H135" s="5"/>
      <c r="I135" s="5"/>
      <c r="J135" s="21"/>
      <c r="K135" s="25">
        <f>окт.14!K135+ноя.14!H135-ноя.14!G135</f>
        <v>-37.512400000000021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ref="E136:E199" si="5">D136-C136</f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сен.14!K136+окт.14!H136-окт.14!G136</f>
        <v>0</v>
      </c>
    </row>
    <row r="137" spans="1:11" x14ac:dyDescent="0.25">
      <c r="A137" s="5" t="s">
        <v>88</v>
      </c>
      <c r="B137" s="5">
        <v>140</v>
      </c>
      <c r="C137" s="25">
        <v>237.25</v>
      </c>
      <c r="D137" s="25">
        <v>237.25</v>
      </c>
      <c r="E137" s="25">
        <f t="shared" si="5"/>
        <v>0</v>
      </c>
      <c r="F137" s="25">
        <v>4.18</v>
      </c>
      <c r="G137" s="25">
        <f t="shared" si="4"/>
        <v>0</v>
      </c>
      <c r="H137" s="5"/>
      <c r="I137" s="5"/>
      <c r="J137" s="5"/>
      <c r="K137" s="25">
        <f>окт.14!K137+ноя.14!H137-ноя.14!G137</f>
        <v>-36.482900000000001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сен.14!K138+окт.14!H138-окт.14!G138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сен.14!K139+окт.14!H139-окт.14!G139</f>
        <v>0</v>
      </c>
    </row>
    <row r="140" spans="1:11" x14ac:dyDescent="0.25">
      <c r="A140" s="5" t="s">
        <v>37</v>
      </c>
      <c r="B140" s="5">
        <v>143</v>
      </c>
      <c r="C140" s="25">
        <v>7.59</v>
      </c>
      <c r="D140" s="25">
        <v>7.59</v>
      </c>
      <c r="E140" s="25">
        <f t="shared" si="5"/>
        <v>0</v>
      </c>
      <c r="F140" s="25">
        <v>4.18</v>
      </c>
      <c r="G140" s="25">
        <f t="shared" si="4"/>
        <v>0</v>
      </c>
      <c r="H140" s="5"/>
      <c r="I140" s="5"/>
      <c r="J140" s="5"/>
      <c r="K140" s="25">
        <f>окт.14!K140+ноя.14!H140-ноя.14!G140</f>
        <v>-23.867799999999995</v>
      </c>
    </row>
    <row r="141" spans="1:11" x14ac:dyDescent="0.25">
      <c r="A141" s="5" t="s">
        <v>124</v>
      </c>
      <c r="B141" s="5">
        <v>144</v>
      </c>
      <c r="C141" s="25">
        <v>114.09</v>
      </c>
      <c r="D141" s="25">
        <v>114.09</v>
      </c>
      <c r="E141" s="25">
        <f t="shared" si="5"/>
        <v>0</v>
      </c>
      <c r="F141" s="25">
        <v>4.18</v>
      </c>
      <c r="G141" s="25">
        <f t="shared" si="4"/>
        <v>0</v>
      </c>
      <c r="H141" s="5"/>
      <c r="I141" s="5"/>
      <c r="J141" s="21"/>
      <c r="K141" s="25">
        <f>окт.14!K141+ноя.14!H141-ноя.14!G141</f>
        <v>294.03259999999995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сен.14!K142+окт.14!H142-окт.14!G142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сен.14!K143+окт.14!H143-окт.14!G143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сен.14!K144+окт.14!H144-окт.14!G144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сен.14!K145+окт.14!H145-окт.14!G145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сен.14!K146+окт.14!H146-окт.14!G146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сен.14!K147+окт.14!H147-окт.14!G147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сен.14!K148+окт.14!H148-окт.14!G148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сен.14!K149+окт.14!H149-окт.14!G149</f>
        <v>0</v>
      </c>
    </row>
    <row r="150" spans="1:11" x14ac:dyDescent="0.25">
      <c r="A150" s="5" t="s">
        <v>134</v>
      </c>
      <c r="B150" s="5">
        <v>153</v>
      </c>
      <c r="C150" s="25">
        <v>8.5500000000000007</v>
      </c>
      <c r="D150" s="25">
        <v>8.5500000000000007</v>
      </c>
      <c r="E150" s="25">
        <f t="shared" si="5"/>
        <v>0</v>
      </c>
      <c r="F150" s="25">
        <v>4.18</v>
      </c>
      <c r="G150" s="25">
        <f t="shared" si="4"/>
        <v>0</v>
      </c>
      <c r="H150" s="5"/>
      <c r="I150" s="5"/>
      <c r="J150" s="5"/>
      <c r="K150" s="25">
        <f>окт.14!K150+ноя.14!H150-ноя.14!G150</f>
        <v>-33.44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сен.14!K151+окт.14!H151-окт.14!G151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сен.14!K152+окт.14!H152-окт.14!G152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сен.14!K153+окт.14!H153-окт.14!G153</f>
        <v>0</v>
      </c>
    </row>
    <row r="154" spans="1:11" x14ac:dyDescent="0.25">
      <c r="A154" s="5" t="s">
        <v>145</v>
      </c>
      <c r="B154" s="5">
        <v>157</v>
      </c>
      <c r="C154" s="25">
        <v>3.7</v>
      </c>
      <c r="D154" s="25">
        <v>4.6900000000000004</v>
      </c>
      <c r="E154" s="25">
        <f t="shared" si="5"/>
        <v>0.99000000000000021</v>
      </c>
      <c r="F154" s="25">
        <v>4.18</v>
      </c>
      <c r="G154" s="25">
        <f t="shared" si="4"/>
        <v>4.1382000000000003</v>
      </c>
      <c r="H154" s="5"/>
      <c r="I154" s="5"/>
      <c r="J154" s="5"/>
      <c r="K154" s="25">
        <f>окт.14!K154+ноя.14!H154-ноя.14!G154</f>
        <v>-10.700800000000001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сен.14!K155+окт.14!H155-окт.14!G155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сен.14!K156+окт.14!H156-окт.14!G156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сен.14!K157+окт.14!H157-окт.14!G157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сен.14!K158+окт.14!H158-окт.14!G158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сен.14!K159+окт.14!H159-окт.14!G159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сен.14!K160+окт.14!H160-окт.14!G160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сен.14!K161+окт.14!H161-окт.14!G161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сен.14!K162+окт.14!H162-окт.14!G162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сен.14!K163+окт.14!H163-окт.14!G163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сен.14!K164+окт.14!H164-окт.14!G164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сен.14!K165+окт.14!H165-окт.14!G165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сен.14!K166+окт.14!H166-окт.14!G166</f>
        <v>0</v>
      </c>
    </row>
    <row r="167" spans="1:11" x14ac:dyDescent="0.25">
      <c r="A167" s="5" t="s">
        <v>106</v>
      </c>
      <c r="B167" s="5">
        <v>170</v>
      </c>
      <c r="C167" s="25">
        <v>251.2</v>
      </c>
      <c r="D167" s="25">
        <v>251.2</v>
      </c>
      <c r="E167" s="25">
        <f t="shared" si="5"/>
        <v>0</v>
      </c>
      <c r="F167" s="25">
        <v>4.18</v>
      </c>
      <c r="G167" s="25">
        <f t="shared" si="4"/>
        <v>0</v>
      </c>
      <c r="H167" s="5"/>
      <c r="I167" s="5"/>
      <c r="J167" s="5"/>
      <c r="K167" s="25">
        <f>окт.14!K167+ноя.14!H167-ноя.14!G167</f>
        <v>-1023.8187999999998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сен.14!K168+окт.14!H168-окт.14!G168</f>
        <v>0</v>
      </c>
    </row>
    <row r="169" spans="1:11" x14ac:dyDescent="0.25">
      <c r="A169" s="5" t="s">
        <v>38</v>
      </c>
      <c r="B169" s="5">
        <v>172</v>
      </c>
      <c r="C169" s="25">
        <v>285.14</v>
      </c>
      <c r="D169" s="25">
        <v>285.14</v>
      </c>
      <c r="E169" s="25">
        <f t="shared" si="5"/>
        <v>0</v>
      </c>
      <c r="F169" s="25">
        <v>4.18</v>
      </c>
      <c r="G169" s="25">
        <f t="shared" si="4"/>
        <v>0</v>
      </c>
      <c r="H169" s="5"/>
      <c r="I169" s="5"/>
      <c r="J169" s="21"/>
      <c r="K169" s="25">
        <f>окт.14!K169+ноя.14!H169-ноя.14!G169</f>
        <v>1172.9947999999999</v>
      </c>
    </row>
    <row r="170" spans="1:11" x14ac:dyDescent="0.25">
      <c r="A170" s="5" t="s">
        <v>39</v>
      </c>
      <c r="B170" s="5">
        <v>173</v>
      </c>
      <c r="C170" s="25">
        <v>5986.12</v>
      </c>
      <c r="D170" s="25">
        <v>7601.91</v>
      </c>
      <c r="E170" s="25">
        <f t="shared" si="5"/>
        <v>1615.79</v>
      </c>
      <c r="F170" s="25">
        <v>4.18</v>
      </c>
      <c r="G170" s="25">
        <f t="shared" si="4"/>
        <v>6754.002199999999</v>
      </c>
      <c r="H170" s="5">
        <v>6000</v>
      </c>
      <c r="I170" s="5">
        <v>155</v>
      </c>
      <c r="J170" s="21">
        <v>41970</v>
      </c>
      <c r="K170" s="25">
        <f>окт.14!K170+ноя.14!H170-ноя.14!G170</f>
        <v>-11166.812599999997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окт.14!K171+ноя.14!H171-ноя.14!G171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сен.14!K172+окт.14!H172-окт.14!G172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сен.14!K173+окт.14!H173-окт.14!G173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сен.14!K174+окт.14!H174-окт.14!G174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сен.14!K175+окт.14!H175-окт.14!G175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сен.14!K176+окт.14!H176-окт.14!G176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сен.14!K177+окт.14!H177-окт.14!G177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сен.14!K178+окт.14!H178-окт.14!G178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сен.14!K179+окт.14!H179-окт.14!G179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сен.14!K180+окт.14!H180-окт.14!G180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сен.14!K181+окт.14!H181-окт.14!G181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сен.14!K182+окт.14!H182-окт.14!G182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сен.14!K183+окт.14!H183-окт.14!G183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сен.14!K184+окт.14!H184-окт.14!G184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сен.14!K185+окт.14!H185-окт.14!G185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сен.14!K186+окт.14!H186-окт.14!G186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сен.14!K187+окт.14!H187-окт.14!G187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сен.14!K188+окт.14!H188-окт.14!G188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сен.14!K189+окт.14!H189-окт.14!G189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сен.14!K190+окт.14!H190-окт.14!G190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сен.14!K191+окт.14!H191-окт.14!G191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сен.14!K192+окт.14!H192-окт.14!G192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сен.14!K193+окт.14!H193-окт.14!G193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сен.14!K194+окт.14!H194-окт.14!G194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сен.14!K195+окт.14!H195-окт.14!G195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сен.14!K196+окт.14!H196-окт.14!G196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si="4"/>
        <v>0</v>
      </c>
      <c r="H197" s="5"/>
      <c r="I197" s="5"/>
      <c r="J197" s="5"/>
      <c r="K197" s="25">
        <f>сен.14!K197+окт.14!H197-окт.14!G197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si="5"/>
        <v>0</v>
      </c>
      <c r="F198" s="25">
        <v>4.18</v>
      </c>
      <c r="G198" s="25">
        <f t="shared" si="4"/>
        <v>0</v>
      </c>
      <c r="H198" s="5"/>
      <c r="I198" s="5"/>
      <c r="J198" s="5"/>
      <c r="K198" s="25">
        <f>сен.14!K198+окт.14!H198-окт.14!G198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5"/>
        <v>0</v>
      </c>
      <c r="F199" s="25">
        <v>4.18</v>
      </c>
      <c r="G199" s="25">
        <f t="shared" ref="G199:G262" si="6">F199*E199</f>
        <v>0</v>
      </c>
      <c r="H199" s="5"/>
      <c r="I199" s="5"/>
      <c r="J199" s="5"/>
      <c r="K199" s="25">
        <f>сен.14!K199+окт.14!H199-окт.14!G199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ref="E200:E263" si="7">D200-C200</f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сен.14!K200+окт.14!H200-окт.14!G200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сен.14!K201+окт.14!H201-окт.14!G201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сен.14!K202+окт.14!H202-окт.14!G202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сен.14!K203+окт.14!H203-окт.14!G203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сен.14!K204+окт.14!H204-окт.14!G204</f>
        <v>0</v>
      </c>
    </row>
    <row r="205" spans="1:11" x14ac:dyDescent="0.25">
      <c r="A205" s="5" t="s">
        <v>146</v>
      </c>
      <c r="B205" s="5">
        <v>209</v>
      </c>
      <c r="C205" s="25">
        <v>2.92</v>
      </c>
      <c r="D205" s="25">
        <v>2.92</v>
      </c>
      <c r="E205" s="25">
        <f t="shared" si="7"/>
        <v>0</v>
      </c>
      <c r="F205" s="25">
        <v>4.18</v>
      </c>
      <c r="G205" s="25">
        <f t="shared" si="6"/>
        <v>0</v>
      </c>
      <c r="H205" s="5"/>
      <c r="I205" s="5"/>
      <c r="J205" s="5"/>
      <c r="K205" s="25">
        <f>окт.14!K205+ноя.14!H205-ноя.14!G205</f>
        <v>-5.7683999999999989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сен.14!K206+окт.14!H206-окт.14!G206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сен.14!K207+окт.14!H207-окт.14!G207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сен.14!K208+окт.14!H208-окт.14!G208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сен.14!K209+окт.14!H209-окт.14!G209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сен.14!K210+окт.14!H210-окт.14!G210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сен.14!K211+окт.14!H211-окт.14!G211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сен.14!K212+окт.14!H212-окт.14!G212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сен.14!K213+окт.14!H213-окт.14!G213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сен.14!K214+окт.14!H214-окт.14!G214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сен.14!K215+окт.14!H215-окт.14!G215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сен.14!K216+окт.14!H216-окт.14!G216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сен.14!K217+окт.14!H217-окт.14!G217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сен.14!K218+окт.14!H218-окт.14!G218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сен.14!K219+окт.14!H219-окт.14!G219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сен.14!K220+окт.14!H220-окт.14!G220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сен.14!K221+окт.14!H221-окт.14!G221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сен.14!K222+окт.14!H222-окт.14!G222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сен.14!K223+окт.14!H223-окт.14!G223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сен.14!K224+окт.14!H224-окт.14!G224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сен.14!K225+окт.14!H225-окт.14!G225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сен.14!K226+окт.14!H226-окт.14!G226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сен.14!K227+окт.14!H227-окт.14!G227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сен.14!K228+окт.14!H228-окт.14!G228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сен.14!K229+окт.14!H229-окт.14!G229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сен.14!K230+окт.14!H230-окт.14!G230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сен.14!K231+окт.14!H231-окт.14!G231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сен.14!K232+окт.14!H232-окт.14!G232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сен.14!K233+окт.14!H233-окт.14!G233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сен.14!K234+окт.14!H234-окт.14!G234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сен.14!K235+окт.14!H235-окт.14!G235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сен.14!K236+окт.14!H236-окт.14!G236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сен.14!K237+окт.14!H237-окт.14!G237</f>
        <v>0</v>
      </c>
    </row>
    <row r="238" spans="1:11" x14ac:dyDescent="0.25">
      <c r="A238" s="5" t="s">
        <v>72</v>
      </c>
      <c r="B238" s="5">
        <v>242</v>
      </c>
      <c r="C238" s="25">
        <v>18.27</v>
      </c>
      <c r="D238" s="25">
        <v>18.27</v>
      </c>
      <c r="E238" s="25">
        <f t="shared" si="7"/>
        <v>0</v>
      </c>
      <c r="F238" s="25">
        <v>4.18</v>
      </c>
      <c r="G238" s="25">
        <f t="shared" si="6"/>
        <v>0</v>
      </c>
      <c r="H238" s="5"/>
      <c r="I238" s="5"/>
      <c r="J238" s="5"/>
      <c r="K238" s="25">
        <f>окт.14!K238+ноя.14!H238-ноя.14!G238</f>
        <v>26.849199999999996</v>
      </c>
    </row>
    <row r="239" spans="1:11" x14ac:dyDescent="0.25">
      <c r="A239" s="5" t="s">
        <v>125</v>
      </c>
      <c r="B239" s="5">
        <v>243</v>
      </c>
      <c r="C239" s="25">
        <v>1394.4</v>
      </c>
      <c r="D239" s="25">
        <v>1817.93</v>
      </c>
      <c r="E239" s="25">
        <f t="shared" si="7"/>
        <v>423.53</v>
      </c>
      <c r="F239" s="25">
        <v>4.18</v>
      </c>
      <c r="G239" s="25">
        <f t="shared" si="6"/>
        <v>1770.3553999999997</v>
      </c>
      <c r="H239" s="5"/>
      <c r="I239" s="5"/>
      <c r="J239" s="5"/>
      <c r="K239" s="25">
        <f>окт.14!K239+ноя.14!H239-ноя.14!G239</f>
        <v>-5687.0199999999995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сен.14!K240+окт.14!H240-окт.14!G240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сен.14!K241+окт.14!H241-окт.14!G241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сен.14!K242+окт.14!H242-окт.14!G242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сен.14!K243+окт.14!H243-окт.14!G243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сен.14!K244+окт.14!H244-окт.14!G244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сен.14!K245+окт.14!H245-окт.14!G245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сен.14!K246+окт.14!H246-окт.14!G246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сен.14!K247+окт.14!H247-окт.14!G247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сен.14!K248+окт.14!H248-окт.14!G248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сен.14!K249+окт.14!H249-окт.14!G249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сен.14!K250+окт.14!H250-окт.14!G250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сен.14!K251+окт.14!H251-окт.14!G251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сен.14!K252+окт.14!H252-окт.14!G252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сен.14!K253+окт.14!H253-окт.14!G253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сен.14!K254+окт.14!H254-окт.14!G254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сен.14!K255+окт.14!H255-окт.14!G255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сен.14!K256+окт.14!H256-окт.14!G256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сен.14!K257+окт.14!H257-окт.14!G257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сен.14!K258+окт.14!H258-окт.14!G258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сен.14!K259+окт.14!H259-окт.14!G259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сен.14!K260+окт.14!H260-окт.14!G260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si="6"/>
        <v>0</v>
      </c>
      <c r="H261" s="5"/>
      <c r="I261" s="5"/>
      <c r="J261" s="5"/>
      <c r="K261" s="25">
        <f>сен.14!K261+окт.14!H261-окт.14!G261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si="7"/>
        <v>0</v>
      </c>
      <c r="F262" s="25">
        <v>4.18</v>
      </c>
      <c r="G262" s="25">
        <f t="shared" si="6"/>
        <v>0</v>
      </c>
      <c r="H262" s="5"/>
      <c r="I262" s="5"/>
      <c r="J262" s="5"/>
      <c r="K262" s="25">
        <f>сен.14!K262+окт.14!H262-окт.14!G262</f>
        <v>0</v>
      </c>
    </row>
    <row r="263" spans="1:11" x14ac:dyDescent="0.25">
      <c r="A263" s="5" t="s">
        <v>6</v>
      </c>
      <c r="B263" s="5">
        <v>268</v>
      </c>
      <c r="C263" s="25">
        <v>144</v>
      </c>
      <c r="D263" s="25">
        <v>222.77</v>
      </c>
      <c r="E263" s="25">
        <f t="shared" si="7"/>
        <v>78.77000000000001</v>
      </c>
      <c r="F263" s="25">
        <v>4.18</v>
      </c>
      <c r="G263" s="25">
        <f t="shared" ref="G263:G326" si="8">F263*E263</f>
        <v>329.2586</v>
      </c>
      <c r="H263" s="5"/>
      <c r="I263" s="5"/>
      <c r="J263" s="5"/>
      <c r="K263" s="25">
        <f>окт.14!K263+ноя.14!H263-ноя.14!G263</f>
        <v>78.100999999999999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ref="E264:E327" si="9">D264-C264</f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окт.14!K264+ноя.14!H264-ноя.14!G264</f>
        <v>0</v>
      </c>
    </row>
    <row r="265" spans="1:11" x14ac:dyDescent="0.25">
      <c r="A265" s="5" t="s">
        <v>136</v>
      </c>
      <c r="B265" s="5">
        <v>270</v>
      </c>
      <c r="C265" s="25">
        <v>100.53</v>
      </c>
      <c r="D265" s="25">
        <v>100.53</v>
      </c>
      <c r="E265" s="25">
        <f t="shared" si="9"/>
        <v>0</v>
      </c>
      <c r="F265" s="25">
        <v>4.18</v>
      </c>
      <c r="G265" s="25">
        <f t="shared" si="8"/>
        <v>0</v>
      </c>
      <c r="H265" s="5"/>
      <c r="I265" s="5"/>
      <c r="J265" s="5"/>
      <c r="K265" s="25">
        <f>окт.14!K265+ноя.14!H265-ноя.14!G265</f>
        <v>-411.85539999999997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сен.14!K266+окт.14!H266-окт.14!G266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сен.14!K267+окт.14!H267-окт.14!G267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сен.14!K268+окт.14!H268-окт.14!G268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сен.14!K269+окт.14!H269-окт.14!G269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сен.14!K270+окт.14!H270-окт.14!G270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сен.14!K271+окт.14!H271-окт.14!G271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сен.14!K272+окт.14!H272-окт.14!G272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сен.14!K273+окт.14!H273-окт.14!G273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сен.14!K274+окт.14!H274-окт.14!G274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сен.14!K275+окт.14!H275-окт.14!G275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сен.14!K276+окт.14!H276-окт.14!G276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сен.14!K277+окт.14!H277-окт.14!G277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сен.14!K278+окт.14!H278-окт.14!G278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сен.14!K279+окт.14!H279-окт.14!G279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сен.14!K280+окт.14!H280-окт.14!G280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сен.14!K281+окт.14!H281-окт.14!G281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сен.14!K282+окт.14!H282-окт.14!G282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сен.14!K283+окт.14!H283-окт.14!G283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сен.14!K284+окт.14!H284-окт.14!G284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сен.14!K285+окт.14!H285-окт.14!G285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сен.14!K286+окт.14!H286-окт.14!G286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сен.14!K287+окт.14!H287-окт.14!G287</f>
        <v>0</v>
      </c>
    </row>
    <row r="288" spans="1:11" x14ac:dyDescent="0.25">
      <c r="A288" s="5" t="s">
        <v>138</v>
      </c>
      <c r="B288" s="5">
        <v>294</v>
      </c>
      <c r="C288" s="25">
        <v>9.5</v>
      </c>
      <c r="D288" s="25">
        <v>9.5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окт.14!K288+ноя.14!H288-ноя.14!G288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сен.14!K289+окт.14!H289-окт.14!G289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сен.14!K290+окт.14!H290-окт.14!G290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сен.14!K291+окт.14!H291-окт.14!G291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сен.14!K292+окт.14!H292-окт.14!G292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сен.14!K293+окт.14!H293-окт.14!G293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сен.14!K294+окт.14!H294-окт.14!G294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сен.14!K295+окт.14!H295-окт.14!G295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сен.14!K296+окт.14!H296-окт.14!G296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сен.14!K297+окт.14!H297-окт.14!G297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сен.14!K298+окт.14!H298-окт.14!G298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сен.14!K299+окт.14!H299-окт.14!G299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сен.14!K300+окт.14!H300-окт.14!G300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сен.14!K301+окт.14!H301-окт.14!G301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сен.14!K302+окт.14!H302-окт.14!G302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сен.14!K303+окт.14!H303-окт.14!G303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сен.14!K304+окт.14!H304-окт.14!G304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сен.14!K305+окт.14!H305-окт.14!G305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сен.14!K306+окт.14!H306-окт.14!G306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сен.14!K307+окт.14!H307-окт.14!G307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сен.14!K308+окт.14!H308-окт.14!G308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сен.14!K309+окт.14!H309-окт.14!G309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сен.14!K310+окт.14!H310-окт.14!G310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сен.14!K311+окт.14!H311-окт.14!G311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сен.14!K312+окт.14!H312-окт.14!G312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сен.14!K313+окт.14!H313-окт.14!G313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сен.14!K314+окт.14!H314-окт.14!G314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сен.14!K315+окт.14!H315-окт.14!G315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сен.14!K316+окт.14!H316-окт.14!G316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сен.14!K317+окт.14!H317-окт.14!G317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сен.14!K318+окт.14!H318-окт.14!G318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сен.14!K319+окт.14!H319-окт.14!G319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сен.14!K320+окт.14!H320-окт.14!G320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сен.14!K321+окт.14!H321-окт.14!G321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сен.14!K322+окт.14!H322-окт.14!G322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сен.14!K323+окт.14!H323-окт.14!G323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si="8"/>
        <v>0</v>
      </c>
      <c r="H324" s="5"/>
      <c r="I324" s="5"/>
      <c r="J324" s="5"/>
      <c r="K324" s="25">
        <f>сен.14!K324+окт.14!H324-окт.14!G324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si="9"/>
        <v>0</v>
      </c>
      <c r="F325" s="25">
        <v>4.18</v>
      </c>
      <c r="G325" s="25">
        <f t="shared" si="8"/>
        <v>0</v>
      </c>
      <c r="H325" s="5"/>
      <c r="I325" s="5"/>
      <c r="J325" s="5"/>
      <c r="K325" s="25">
        <f>сен.14!K325+окт.14!H325-окт.14!G325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9"/>
        <v>0</v>
      </c>
      <c r="F326" s="25">
        <v>4.18</v>
      </c>
      <c r="G326" s="25">
        <f t="shared" si="8"/>
        <v>0</v>
      </c>
      <c r="H326" s="5"/>
      <c r="I326" s="5"/>
      <c r="J326" s="5"/>
      <c r="K326" s="25">
        <f>сен.14!K326+окт.14!H326-окт.14!G326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9"/>
        <v>0</v>
      </c>
      <c r="F327" s="25">
        <v>4.18</v>
      </c>
      <c r="G327" s="25">
        <f t="shared" ref="G327:G341" si="10">F327*E327</f>
        <v>0</v>
      </c>
      <c r="H327" s="5"/>
      <c r="I327" s="5"/>
      <c r="J327" s="5"/>
      <c r="K327" s="25">
        <f>сен.14!K327+окт.14!H327-окт.14!G327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ref="E328:E341" si="11">D328-C328</f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сен.14!K328+окт.14!H328-окт.14!G328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сен.14!K329+окт.14!H329-окт.14!G329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сен.14!K330+окт.14!H330-окт.14!G330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сен.14!K331+окт.14!H331-окт.14!G331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сен.14!K332+окт.14!H332-окт.14!G332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сен.14!K333+окт.14!H333-окт.14!G333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сен.14!K334+окт.14!H334-окт.14!G334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сен.14!K335+окт.14!H335-окт.14!G335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сен.14!K336+окт.14!H336-окт.14!G336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сен.14!K337+окт.14!H337-окт.14!G337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сен.14!K338+окт.14!H338-окт.14!G338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сен.14!K339+окт.14!H339-окт.14!G339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сен.14!K340+окт.14!H340-окт.14!G340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сен.14!K341+окт.14!H341-окт.14!G341</f>
        <v>0</v>
      </c>
    </row>
    <row r="342" spans="1:11" x14ac:dyDescent="0.25">
      <c r="G342" s="55">
        <f>SUM(G7:G341)</f>
        <v>38255.694399999993</v>
      </c>
      <c r="H342" s="8">
        <f>SUM(H7:H341)</f>
        <v>28578.400000000001</v>
      </c>
    </row>
  </sheetData>
  <autoFilter ref="A6:L342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2" priority="1" operator="lessThan">
      <formula>-0.1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/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95" t="s">
        <v>49</v>
      </c>
      <c r="B2" s="96"/>
      <c r="C2" s="96"/>
      <c r="D2" s="96"/>
      <c r="E2" s="96"/>
      <c r="F2" s="96"/>
      <c r="G2" s="96"/>
    </row>
    <row r="3" spans="1:7" ht="27.75" customHeight="1" x14ac:dyDescent="0.25">
      <c r="A3" s="20" t="s">
        <v>50</v>
      </c>
      <c r="B3" s="5" t="s">
        <v>42</v>
      </c>
      <c r="C3" s="5" t="s">
        <v>43</v>
      </c>
      <c r="D3" s="5" t="s">
        <v>44</v>
      </c>
      <c r="E3" s="18" t="s">
        <v>47</v>
      </c>
      <c r="F3" s="19" t="s">
        <v>48</v>
      </c>
      <c r="G3" s="18" t="s">
        <v>51</v>
      </c>
    </row>
    <row r="4" spans="1:7" x14ac:dyDescent="0.25">
      <c r="A4" s="5" t="s">
        <v>41</v>
      </c>
      <c r="B4" s="5">
        <v>725</v>
      </c>
      <c r="C4" s="5">
        <v>4.01</v>
      </c>
      <c r="D4" s="11">
        <f>B4*C4</f>
        <v>2907.25</v>
      </c>
      <c r="E4" s="11">
        <v>2907.25</v>
      </c>
      <c r="F4" s="5">
        <v>4</v>
      </c>
      <c r="G4" s="21">
        <v>41527</v>
      </c>
    </row>
  </sheetData>
  <mergeCells count="1">
    <mergeCell ref="A2:G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topLeftCell="A331" workbookViewId="0">
      <selection activeCell="I81" sqref="I81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152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89">
        <v>2</v>
      </c>
      <c r="B4" s="89">
        <v>3</v>
      </c>
      <c r="C4" s="89">
        <v>4</v>
      </c>
      <c r="D4" s="89">
        <v>5</v>
      </c>
      <c r="E4" s="89">
        <v>6</v>
      </c>
      <c r="F4" s="89">
        <v>7</v>
      </c>
      <c r="G4" s="89">
        <v>8</v>
      </c>
      <c r="H4" s="89">
        <v>9</v>
      </c>
      <c r="I4" s="89">
        <v>10</v>
      </c>
      <c r="J4" s="89">
        <v>11</v>
      </c>
      <c r="K4" s="89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>
        <v>12090.9</v>
      </c>
      <c r="D7" s="25">
        <v>12090.9</v>
      </c>
      <c r="E7" s="25">
        <f>D7-C7</f>
        <v>0</v>
      </c>
      <c r="F7" s="25">
        <v>4.18</v>
      </c>
      <c r="G7" s="25">
        <f t="shared" ref="G7:G70" si="0">F7*E7</f>
        <v>0</v>
      </c>
      <c r="H7" s="11"/>
      <c r="I7" s="5"/>
      <c r="J7" s="5"/>
      <c r="K7" s="25">
        <f>ноя.14!K7+дек.14!H7-дек.14!G7</f>
        <v>3.0000000051586539E-3</v>
      </c>
    </row>
    <row r="8" spans="1:12" x14ac:dyDescent="0.25">
      <c r="A8" s="41" t="s">
        <v>78</v>
      </c>
      <c r="B8" s="5">
        <v>1</v>
      </c>
      <c r="C8" s="25">
        <v>526.54999999999995</v>
      </c>
      <c r="D8" s="25">
        <v>526.54999999999995</v>
      </c>
      <c r="E8" s="25">
        <f t="shared" ref="E8:E71" si="1">D8-C8</f>
        <v>0</v>
      </c>
      <c r="F8" s="25">
        <v>4.18</v>
      </c>
      <c r="G8" s="25">
        <f t="shared" si="0"/>
        <v>0</v>
      </c>
      <c r="H8" s="11"/>
      <c r="I8" s="5"/>
      <c r="J8" s="21"/>
      <c r="K8" s="25">
        <f>ноя.14!K8+дек.14!H8-дек.14!G8</f>
        <v>289.47950000000043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4.18</v>
      </c>
      <c r="G9" s="25">
        <f t="shared" si="0"/>
        <v>0</v>
      </c>
      <c r="H9" s="11"/>
      <c r="I9" s="5"/>
      <c r="J9" s="5"/>
      <c r="K9" s="25">
        <f>ноя.14!K9+дек.14!H9-дек.14!G9</f>
        <v>0</v>
      </c>
    </row>
    <row r="10" spans="1:12" ht="18.75" x14ac:dyDescent="0.3">
      <c r="A10" s="5" t="s">
        <v>79</v>
      </c>
      <c r="B10" s="5">
        <v>4</v>
      </c>
      <c r="C10" s="88">
        <v>417.76</v>
      </c>
      <c r="D10" s="88">
        <v>417.76</v>
      </c>
      <c r="E10" s="25">
        <f t="shared" si="1"/>
        <v>0</v>
      </c>
      <c r="F10" s="25">
        <v>4.18</v>
      </c>
      <c r="G10" s="25">
        <f t="shared" si="0"/>
        <v>0</v>
      </c>
      <c r="H10" s="11"/>
      <c r="I10" s="5"/>
      <c r="J10" s="21"/>
      <c r="K10" s="25">
        <f>ноя.14!K10+дек.14!H10-дек.14!G10</f>
        <v>-913.21259999999984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4.18</v>
      </c>
      <c r="G11" s="25">
        <f t="shared" si="0"/>
        <v>0</v>
      </c>
      <c r="H11" s="11"/>
      <c r="I11" s="5"/>
      <c r="J11" s="5"/>
      <c r="K11" s="25">
        <f>ноя.14!K11+дек.14!H11-дек.14!G11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4.18</v>
      </c>
      <c r="G12" s="25">
        <f t="shared" si="0"/>
        <v>0</v>
      </c>
      <c r="H12" s="11"/>
      <c r="I12" s="5"/>
      <c r="J12" s="5"/>
      <c r="K12" s="25">
        <f>ноя.14!K12+дек.14!H12-дек.14!G12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4.18</v>
      </c>
      <c r="G13" s="25">
        <f t="shared" si="0"/>
        <v>0</v>
      </c>
      <c r="H13" s="11"/>
      <c r="I13" s="5"/>
      <c r="J13" s="5"/>
      <c r="K13" s="25">
        <f>ноя.14!K13+дек.14!H13-дек.14!G13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4.18</v>
      </c>
      <c r="G14" s="25">
        <f t="shared" si="0"/>
        <v>0</v>
      </c>
      <c r="H14" s="11"/>
      <c r="I14" s="5"/>
      <c r="J14" s="5"/>
      <c r="K14" s="25">
        <f>ноя.14!K14+дек.14!H14-дек.14!G14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4.18</v>
      </c>
      <c r="G15" s="25">
        <f t="shared" si="0"/>
        <v>0</v>
      </c>
      <c r="H15" s="11"/>
      <c r="I15" s="5"/>
      <c r="J15" s="21"/>
      <c r="K15" s="25">
        <f>ноя.14!K15+дек.14!H15-дек.14!G15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4.18</v>
      </c>
      <c r="G16" s="25">
        <f t="shared" si="0"/>
        <v>0</v>
      </c>
      <c r="H16" s="11"/>
      <c r="I16" s="5"/>
      <c r="J16" s="5"/>
      <c r="K16" s="25">
        <f>ноя.14!K16+дек.14!H16-дек.14!G16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4.18</v>
      </c>
      <c r="G17" s="25">
        <f t="shared" si="0"/>
        <v>0</v>
      </c>
      <c r="H17" s="11"/>
      <c r="I17" s="5"/>
      <c r="J17" s="21"/>
      <c r="K17" s="25">
        <f>ноя.14!K17+дек.14!H17-дек.14!G17</f>
        <v>0</v>
      </c>
    </row>
    <row r="18" spans="1:11" x14ac:dyDescent="0.25">
      <c r="A18" s="42" t="s">
        <v>80</v>
      </c>
      <c r="B18" s="5">
        <v>12</v>
      </c>
      <c r="C18" s="25">
        <v>1055.4100000000001</v>
      </c>
      <c r="D18" s="25">
        <v>1055.4100000000001</v>
      </c>
      <c r="E18" s="25">
        <f t="shared" si="1"/>
        <v>0</v>
      </c>
      <c r="F18" s="25">
        <v>4.18</v>
      </c>
      <c r="G18" s="25">
        <f t="shared" si="0"/>
        <v>0</v>
      </c>
      <c r="H18" s="11"/>
      <c r="I18" s="21"/>
      <c r="J18" s="21"/>
      <c r="K18" s="25">
        <f>ноя.14!K18+дек.14!H18-дек.14!G18</f>
        <v>-495.74170000000009</v>
      </c>
    </row>
    <row r="19" spans="1:11" x14ac:dyDescent="0.25">
      <c r="A19" s="42" t="s">
        <v>81</v>
      </c>
      <c r="B19" s="5">
        <v>13</v>
      </c>
      <c r="C19" s="25">
        <v>14.11</v>
      </c>
      <c r="D19" s="25">
        <v>14.11</v>
      </c>
      <c r="E19" s="25">
        <f t="shared" si="1"/>
        <v>0</v>
      </c>
      <c r="F19" s="25">
        <v>4.18</v>
      </c>
      <c r="G19" s="25">
        <f t="shared" si="0"/>
        <v>0</v>
      </c>
      <c r="H19" s="11"/>
      <c r="I19" s="5"/>
      <c r="J19" s="5"/>
      <c r="K19" s="25">
        <f>ноя.14!K19+дек.14!H19-дек.14!G19</f>
        <v>-42.616099999999996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4.18</v>
      </c>
      <c r="G20" s="25">
        <f t="shared" si="0"/>
        <v>0</v>
      </c>
      <c r="H20" s="11"/>
      <c r="I20" s="5"/>
      <c r="J20" s="5"/>
      <c r="K20" s="25">
        <f>ноя.14!K20+дек.14!H20-дек.14!G20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4.18</v>
      </c>
      <c r="G21" s="25">
        <f t="shared" si="0"/>
        <v>0</v>
      </c>
      <c r="H21" s="11"/>
      <c r="I21" s="5"/>
      <c r="J21" s="5"/>
      <c r="K21" s="25">
        <f>ноя.14!K21+дек.14!H21-дек.14!G21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4.18</v>
      </c>
      <c r="G22" s="25">
        <f t="shared" si="0"/>
        <v>0</v>
      </c>
      <c r="H22" s="11"/>
      <c r="I22" s="5"/>
      <c r="J22" s="5"/>
      <c r="K22" s="25">
        <f>ноя.14!K22+дек.14!H22-дек.14!G22</f>
        <v>0</v>
      </c>
    </row>
    <row r="23" spans="1:11" x14ac:dyDescent="0.25">
      <c r="A23" s="5" t="s">
        <v>140</v>
      </c>
      <c r="B23" s="5">
        <v>18</v>
      </c>
      <c r="C23" s="25">
        <v>6.77</v>
      </c>
      <c r="D23" s="25">
        <v>6.77</v>
      </c>
      <c r="E23" s="25">
        <f t="shared" si="1"/>
        <v>0</v>
      </c>
      <c r="F23" s="25">
        <v>4.18</v>
      </c>
      <c r="G23" s="25">
        <f t="shared" si="0"/>
        <v>0</v>
      </c>
      <c r="H23" s="11"/>
      <c r="I23" s="5"/>
      <c r="J23" s="5"/>
      <c r="K23" s="25">
        <f>ноя.14!K23+дек.14!H23-дек.14!G23</f>
        <v>-16.719999999999995</v>
      </c>
    </row>
    <row r="24" spans="1:11" x14ac:dyDescent="0.25">
      <c r="A24" s="5" t="s">
        <v>121</v>
      </c>
      <c r="B24" s="5">
        <v>19</v>
      </c>
      <c r="C24" s="25">
        <v>24.21</v>
      </c>
      <c r="D24" s="25">
        <v>24.21</v>
      </c>
      <c r="E24" s="25">
        <f t="shared" si="1"/>
        <v>0</v>
      </c>
      <c r="F24" s="25">
        <v>4.18</v>
      </c>
      <c r="G24" s="25">
        <f t="shared" si="0"/>
        <v>0</v>
      </c>
      <c r="H24" s="11"/>
      <c r="I24" s="5"/>
      <c r="J24" s="21"/>
      <c r="K24" s="25">
        <f>ноя.14!K24+дек.14!H24-дек.14!G24</f>
        <v>1.016800000000007</v>
      </c>
    </row>
    <row r="25" spans="1:11" x14ac:dyDescent="0.25">
      <c r="A25" s="42" t="s">
        <v>82</v>
      </c>
      <c r="B25" s="5">
        <v>20</v>
      </c>
      <c r="C25" s="25">
        <v>701.32</v>
      </c>
      <c r="D25" s="25">
        <v>701.32</v>
      </c>
      <c r="E25" s="25">
        <f t="shared" si="1"/>
        <v>0</v>
      </c>
      <c r="F25" s="25">
        <v>4.18</v>
      </c>
      <c r="G25" s="25">
        <f t="shared" si="0"/>
        <v>0</v>
      </c>
      <c r="H25" s="11"/>
      <c r="I25" s="5"/>
      <c r="J25" s="21"/>
      <c r="K25" s="25">
        <f>ноя.14!K25+дек.14!H25-дек.14!G25</f>
        <v>-1273.8426999999999</v>
      </c>
    </row>
    <row r="26" spans="1:11" x14ac:dyDescent="0.25">
      <c r="A26" s="5"/>
      <c r="B26" s="5">
        <v>21</v>
      </c>
      <c r="C26" s="25">
        <v>157.30000000000001</v>
      </c>
      <c r="D26" s="25">
        <v>157.30000000000001</v>
      </c>
      <c r="E26" s="25">
        <f t="shared" si="1"/>
        <v>0</v>
      </c>
      <c r="F26" s="25">
        <v>4.18</v>
      </c>
      <c r="G26" s="25">
        <f t="shared" si="0"/>
        <v>0</v>
      </c>
      <c r="H26" s="11"/>
      <c r="I26" s="5"/>
      <c r="J26" s="21"/>
      <c r="K26" s="25">
        <f>ноя.14!K26+дек.14!H26-дек.14!G26</f>
        <v>-649.53019999999992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25">
        <v>4.18</v>
      </c>
      <c r="G27" s="25">
        <f t="shared" si="0"/>
        <v>0</v>
      </c>
      <c r="H27" s="46"/>
      <c r="I27" s="5"/>
      <c r="J27" s="5"/>
      <c r="K27" s="25">
        <f>ноя.14!K27+дек.14!H27-дек.14!G27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25">
        <v>4.18</v>
      </c>
      <c r="G28" s="25">
        <f t="shared" si="0"/>
        <v>0</v>
      </c>
      <c r="H28" s="5"/>
      <c r="I28" s="5"/>
      <c r="J28" s="5"/>
      <c r="K28" s="25">
        <f>ноя.14!K28+дек.14!H28-дек.14!G28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25">
        <v>4.18</v>
      </c>
      <c r="G29" s="25">
        <f t="shared" si="0"/>
        <v>0</v>
      </c>
      <c r="H29" s="5"/>
      <c r="I29" s="5"/>
      <c r="J29" s="5"/>
      <c r="K29" s="25">
        <f>ноя.14!K29+дек.14!H29-дек.14!G29</f>
        <v>0</v>
      </c>
    </row>
    <row r="30" spans="1:11" x14ac:dyDescent="0.25">
      <c r="A30" s="42" t="s">
        <v>83</v>
      </c>
      <c r="B30" s="5">
        <v>25</v>
      </c>
      <c r="C30" s="25">
        <v>2265.69</v>
      </c>
      <c r="D30" s="25">
        <v>2265.69</v>
      </c>
      <c r="E30" s="25">
        <f t="shared" si="1"/>
        <v>0</v>
      </c>
      <c r="F30" s="25">
        <v>4.18</v>
      </c>
      <c r="G30" s="25">
        <f t="shared" si="0"/>
        <v>0</v>
      </c>
      <c r="H30" s="5"/>
      <c r="I30" s="5"/>
      <c r="J30" s="21"/>
      <c r="K30" s="25">
        <f>ноя.14!K30+дек.14!H30-дек.14!G30</f>
        <v>10.923500000000558</v>
      </c>
    </row>
    <row r="31" spans="1:11" x14ac:dyDescent="0.25">
      <c r="A31" s="5" t="s">
        <v>98</v>
      </c>
      <c r="B31" s="5">
        <v>26</v>
      </c>
      <c r="C31" s="25">
        <v>2121.1999999999998</v>
      </c>
      <c r="D31" s="25">
        <v>2121.1999999999998</v>
      </c>
      <c r="E31" s="25">
        <f t="shared" si="1"/>
        <v>0</v>
      </c>
      <c r="F31" s="25">
        <v>4.18</v>
      </c>
      <c r="G31" s="25">
        <f t="shared" si="0"/>
        <v>0</v>
      </c>
      <c r="H31" s="5"/>
      <c r="I31" s="5"/>
      <c r="J31" s="21"/>
      <c r="K31" s="25">
        <f>ноя.14!K31+дек.14!H31-дек.14!G31</f>
        <v>-2946.2497999999987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25">
        <v>4.18</v>
      </c>
      <c r="G32" s="25">
        <f t="shared" si="0"/>
        <v>0</v>
      </c>
      <c r="H32" s="5"/>
      <c r="I32" s="5"/>
      <c r="J32" s="5"/>
      <c r="K32" s="25">
        <f>ноя.14!K32+дек.14!H32-дек.14!G32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25">
        <v>4.18</v>
      </c>
      <c r="G33" s="25">
        <f t="shared" si="0"/>
        <v>0</v>
      </c>
      <c r="H33" s="5"/>
      <c r="I33" s="5"/>
      <c r="J33" s="5"/>
      <c r="K33" s="25">
        <f>ноя.14!K33+дек.14!H33-дек.14!G33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25">
        <v>4.18</v>
      </c>
      <c r="G34" s="25">
        <f t="shared" si="0"/>
        <v>0</v>
      </c>
      <c r="H34" s="5"/>
      <c r="I34" s="5"/>
      <c r="J34" s="5"/>
      <c r="K34" s="25">
        <f>ноя.14!K34+дек.14!H34-дек.14!G34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25">
        <v>4.18</v>
      </c>
      <c r="G35" s="25">
        <f t="shared" si="0"/>
        <v>0</v>
      </c>
      <c r="H35" s="5"/>
      <c r="I35" s="5"/>
      <c r="J35" s="5"/>
      <c r="K35" s="25">
        <f>ноя.14!K35+дек.14!H35-дек.14!G35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25">
        <v>4.18</v>
      </c>
      <c r="G36" s="25">
        <f t="shared" si="0"/>
        <v>0</v>
      </c>
      <c r="H36" s="5"/>
      <c r="I36" s="5"/>
      <c r="J36" s="5"/>
      <c r="K36" s="25">
        <f>ноя.14!K36+дек.14!H36-дек.14!G36</f>
        <v>0</v>
      </c>
    </row>
    <row r="37" spans="1:11" x14ac:dyDescent="0.25">
      <c r="A37" s="5" t="s">
        <v>102</v>
      </c>
      <c r="B37" s="5">
        <v>34</v>
      </c>
      <c r="C37" s="25">
        <v>6.1</v>
      </c>
      <c r="D37" s="25">
        <v>6.1</v>
      </c>
      <c r="E37" s="25">
        <f t="shared" si="1"/>
        <v>0</v>
      </c>
      <c r="F37" s="25">
        <v>4.18</v>
      </c>
      <c r="G37" s="25">
        <f t="shared" si="0"/>
        <v>0</v>
      </c>
      <c r="H37" s="5"/>
      <c r="I37" s="5"/>
      <c r="J37" s="5"/>
      <c r="K37" s="25">
        <f>ноя.14!K37+дек.14!H37-дек.14!G37</f>
        <v>-22.014899999999997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25">
        <v>4.18</v>
      </c>
      <c r="G38" s="25">
        <f t="shared" si="0"/>
        <v>0</v>
      </c>
      <c r="H38" s="5"/>
      <c r="I38" s="5"/>
      <c r="J38" s="5"/>
      <c r="K38" s="25">
        <f>ноя.14!K38+дек.14!H38-дек.14!G38</f>
        <v>0</v>
      </c>
    </row>
    <row r="39" spans="1:11" x14ac:dyDescent="0.25">
      <c r="A39" s="5" t="s">
        <v>141</v>
      </c>
      <c r="B39" s="5">
        <v>36</v>
      </c>
      <c r="C39" s="25">
        <v>22.05</v>
      </c>
      <c r="D39" s="25">
        <v>22.05</v>
      </c>
      <c r="E39" s="25">
        <f t="shared" si="1"/>
        <v>0</v>
      </c>
      <c r="F39" s="25">
        <v>4.18</v>
      </c>
      <c r="G39" s="25">
        <f t="shared" si="0"/>
        <v>0</v>
      </c>
      <c r="H39" s="5"/>
      <c r="I39" s="5"/>
      <c r="J39" s="5"/>
      <c r="K39" s="25">
        <f>ноя.14!K39+дек.14!H39-дек.14!G39</f>
        <v>-83.725399999999993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25">
        <v>4.18</v>
      </c>
      <c r="G40" s="25">
        <f t="shared" si="0"/>
        <v>0</v>
      </c>
      <c r="H40" s="5"/>
      <c r="I40" s="5"/>
      <c r="J40" s="5"/>
      <c r="K40" s="25">
        <f>ноя.14!K40+дек.14!H40-дек.14!G40</f>
        <v>0</v>
      </c>
    </row>
    <row r="41" spans="1:11" x14ac:dyDescent="0.25">
      <c r="A41" s="5" t="s">
        <v>17</v>
      </c>
      <c r="B41" s="5">
        <v>38</v>
      </c>
      <c r="C41" s="25">
        <v>0.61</v>
      </c>
      <c r="D41" s="25">
        <v>0.61</v>
      </c>
      <c r="E41" s="25">
        <f t="shared" si="1"/>
        <v>0</v>
      </c>
      <c r="F41" s="25">
        <v>4.18</v>
      </c>
      <c r="G41" s="25">
        <f t="shared" si="0"/>
        <v>0</v>
      </c>
      <c r="H41" s="5"/>
      <c r="I41" s="5"/>
      <c r="J41" s="5"/>
      <c r="K41" s="25">
        <f>ноя.14!K41+дек.14!H41-дек.14!G41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25">
        <v>4.18</v>
      </c>
      <c r="G42" s="25">
        <f t="shared" si="0"/>
        <v>0</v>
      </c>
      <c r="H42" s="5"/>
      <c r="I42" s="5"/>
      <c r="J42" s="5"/>
      <c r="K42" s="25">
        <f>ноя.14!K42+дек.14!H42-дек.14!G42</f>
        <v>0</v>
      </c>
    </row>
    <row r="43" spans="1:11" x14ac:dyDescent="0.25">
      <c r="A43" s="5" t="s">
        <v>19</v>
      </c>
      <c r="B43" s="5">
        <v>40</v>
      </c>
      <c r="C43" s="25">
        <v>68.2</v>
      </c>
      <c r="D43" s="25">
        <v>68.2</v>
      </c>
      <c r="E43" s="25">
        <f t="shared" si="1"/>
        <v>0</v>
      </c>
      <c r="F43" s="25">
        <v>4.18</v>
      </c>
      <c r="G43" s="25">
        <f t="shared" si="0"/>
        <v>0</v>
      </c>
      <c r="H43" s="5"/>
      <c r="I43" s="5"/>
      <c r="J43" s="21"/>
      <c r="K43" s="25">
        <f>ноя.14!K43+дек.14!H43-дек.14!G43</f>
        <v>123.12520000000001</v>
      </c>
    </row>
    <row r="44" spans="1:11" x14ac:dyDescent="0.25">
      <c r="A44" s="5" t="s">
        <v>20</v>
      </c>
      <c r="B44" s="5">
        <v>41</v>
      </c>
      <c r="C44" s="25">
        <v>86.1</v>
      </c>
      <c r="D44" s="25">
        <v>86.1</v>
      </c>
      <c r="E44" s="25">
        <f t="shared" si="1"/>
        <v>0</v>
      </c>
      <c r="F44" s="25">
        <v>4.18</v>
      </c>
      <c r="G44" s="25">
        <f t="shared" si="0"/>
        <v>0</v>
      </c>
      <c r="H44" s="5"/>
      <c r="I44" s="5"/>
      <c r="J44" s="5"/>
      <c r="K44" s="25">
        <f>ноя.14!K44+дек.14!H44-дек.14!G44</f>
        <v>-355.84339999999997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25">
        <v>4.18</v>
      </c>
      <c r="G45" s="25">
        <f t="shared" si="0"/>
        <v>0</v>
      </c>
      <c r="H45" s="5"/>
      <c r="I45" s="5"/>
      <c r="J45" s="5"/>
      <c r="K45" s="25">
        <f>ноя.14!K45+дек.14!H45-дек.14!G45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25">
        <v>4.18</v>
      </c>
      <c r="G46" s="25">
        <f t="shared" si="0"/>
        <v>0</v>
      </c>
      <c r="H46" s="5"/>
      <c r="I46" s="5"/>
      <c r="J46" s="5"/>
      <c r="K46" s="25">
        <f>ноя.14!K46+дек.14!H46-дек.14!G46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25">
        <v>4.18</v>
      </c>
      <c r="G47" s="25">
        <f t="shared" si="0"/>
        <v>0</v>
      </c>
      <c r="H47" s="5"/>
      <c r="I47" s="5"/>
      <c r="J47" s="5"/>
      <c r="K47" s="25">
        <f>ноя.14!K47+дек.14!H47-дек.14!G47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25">
        <v>4.18</v>
      </c>
      <c r="G48" s="25">
        <f t="shared" si="0"/>
        <v>0</v>
      </c>
      <c r="H48" s="5"/>
      <c r="I48" s="5"/>
      <c r="J48" s="5"/>
      <c r="K48" s="25">
        <f>ноя.14!K48+дек.14!H48-дек.14!G48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25">
        <v>4.18</v>
      </c>
      <c r="G49" s="25">
        <f t="shared" si="0"/>
        <v>0</v>
      </c>
      <c r="H49" s="5"/>
      <c r="I49" s="5"/>
      <c r="J49" s="5"/>
      <c r="K49" s="25">
        <f>ноя.14!K49+дек.14!H49-дек.14!G49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25">
        <v>4.18</v>
      </c>
      <c r="G50" s="25">
        <f t="shared" si="0"/>
        <v>0</v>
      </c>
      <c r="H50" s="5"/>
      <c r="I50" s="5"/>
      <c r="J50" s="5"/>
      <c r="K50" s="25">
        <f>ноя.14!K50+дек.14!H50-дек.14!G50</f>
        <v>0</v>
      </c>
    </row>
    <row r="51" spans="1:11" x14ac:dyDescent="0.25">
      <c r="A51" s="87" t="s">
        <v>130</v>
      </c>
      <c r="B51" s="5">
        <v>48</v>
      </c>
      <c r="C51" s="25">
        <v>35.200000000000003</v>
      </c>
      <c r="D51" s="25">
        <v>35.200000000000003</v>
      </c>
      <c r="E51" s="25">
        <f t="shared" si="1"/>
        <v>0</v>
      </c>
      <c r="F51" s="25">
        <v>4.18</v>
      </c>
      <c r="G51" s="25">
        <f t="shared" si="0"/>
        <v>0</v>
      </c>
      <c r="H51" s="5"/>
      <c r="I51" s="5"/>
      <c r="J51" s="21"/>
      <c r="K51" s="25">
        <f>ноя.14!K51+дек.14!H51-дек.14!G51</f>
        <v>41.689999999999991</v>
      </c>
    </row>
    <row r="52" spans="1:11" x14ac:dyDescent="0.25">
      <c r="A52" s="5" t="s">
        <v>21</v>
      </c>
      <c r="B52" s="5">
        <v>49</v>
      </c>
      <c r="C52" s="25">
        <v>45.9</v>
      </c>
      <c r="D52" s="25">
        <v>45.9</v>
      </c>
      <c r="E52" s="25">
        <f t="shared" si="1"/>
        <v>0</v>
      </c>
      <c r="F52" s="25">
        <v>4.18</v>
      </c>
      <c r="G52" s="25">
        <f t="shared" si="0"/>
        <v>0</v>
      </c>
      <c r="H52" s="5"/>
      <c r="I52" s="5"/>
      <c r="J52" s="21"/>
      <c r="K52" s="25">
        <f>ноя.14!K52+дек.14!H52-дек.14!G52</f>
        <v>-17.137999999999963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25">
        <v>4.18</v>
      </c>
      <c r="G53" s="25">
        <f t="shared" si="0"/>
        <v>0</v>
      </c>
      <c r="H53" s="5"/>
      <c r="I53" s="5"/>
      <c r="J53" s="5"/>
      <c r="K53" s="25">
        <f>ноя.14!K53+дек.14!H53-дек.14!G53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25">
        <v>4.18</v>
      </c>
      <c r="G54" s="25">
        <f t="shared" si="0"/>
        <v>0</v>
      </c>
      <c r="H54" s="5"/>
      <c r="I54" s="5"/>
      <c r="J54" s="5"/>
      <c r="K54" s="25">
        <f>ноя.14!K54+дек.14!H54-дек.14!G54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25">
        <v>4.18</v>
      </c>
      <c r="G55" s="25">
        <f t="shared" si="0"/>
        <v>0</v>
      </c>
      <c r="H55" s="5"/>
      <c r="I55" s="5"/>
      <c r="J55" s="5"/>
      <c r="K55" s="25">
        <f>ноя.14!K55+дек.14!H55-дек.14!G55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25">
        <v>4.18</v>
      </c>
      <c r="G56" s="25">
        <f t="shared" si="0"/>
        <v>0</v>
      </c>
      <c r="H56" s="5"/>
      <c r="I56" s="5"/>
      <c r="J56" s="5"/>
      <c r="K56" s="25">
        <f>ноя.14!K56+дек.14!H56-дек.14!G56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25">
        <v>4.18</v>
      </c>
      <c r="G57" s="25">
        <f t="shared" si="0"/>
        <v>0</v>
      </c>
      <c r="H57" s="5"/>
      <c r="I57" s="5"/>
      <c r="J57" s="5"/>
      <c r="K57" s="25">
        <f>ноя.14!K57+дек.14!H57-дек.14!G57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25">
        <v>4.18</v>
      </c>
      <c r="G58" s="25">
        <f t="shared" si="0"/>
        <v>0</v>
      </c>
      <c r="H58" s="5"/>
      <c r="I58" s="5"/>
      <c r="J58" s="5"/>
      <c r="K58" s="25">
        <f>ноя.14!K58+дек.14!H58-дек.14!G58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25">
        <v>4.18</v>
      </c>
      <c r="G59" s="25">
        <f t="shared" si="0"/>
        <v>0</v>
      </c>
      <c r="H59" s="5"/>
      <c r="I59" s="5"/>
      <c r="J59" s="5"/>
      <c r="K59" s="25">
        <f>ноя.14!K59+дек.14!H59-дек.14!G59</f>
        <v>0</v>
      </c>
    </row>
    <row r="60" spans="1:11" x14ac:dyDescent="0.25">
      <c r="A60" s="5" t="s">
        <v>84</v>
      </c>
      <c r="B60" s="5">
        <v>57</v>
      </c>
      <c r="C60" s="25">
        <v>391.41</v>
      </c>
      <c r="D60" s="25">
        <v>391.41</v>
      </c>
      <c r="E60" s="25">
        <f t="shared" si="1"/>
        <v>0</v>
      </c>
      <c r="F60" s="25">
        <v>4.18</v>
      </c>
      <c r="G60" s="25">
        <f t="shared" si="0"/>
        <v>0</v>
      </c>
      <c r="H60" s="5"/>
      <c r="I60" s="5"/>
      <c r="J60" s="5"/>
      <c r="K60" s="25">
        <f>ноя.14!K60+дек.14!H60-дек.14!G60</f>
        <v>-606.68710000000021</v>
      </c>
    </row>
    <row r="61" spans="1:11" x14ac:dyDescent="0.25">
      <c r="A61" s="5" t="s">
        <v>69</v>
      </c>
      <c r="B61" s="5">
        <v>58</v>
      </c>
      <c r="C61" s="25">
        <v>60.96</v>
      </c>
      <c r="D61" s="25">
        <v>60.96</v>
      </c>
      <c r="E61" s="25">
        <f t="shared" si="1"/>
        <v>0</v>
      </c>
      <c r="F61" s="25">
        <v>4.18</v>
      </c>
      <c r="G61" s="25">
        <f t="shared" si="0"/>
        <v>0</v>
      </c>
      <c r="H61" s="5"/>
      <c r="I61" s="5"/>
      <c r="J61" s="5"/>
      <c r="K61" s="25">
        <f>ноя.14!K61+дек.14!H61-дек.14!G61</f>
        <v>-252.67419999999998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25">
        <v>4.18</v>
      </c>
      <c r="G62" s="25">
        <f t="shared" si="0"/>
        <v>0</v>
      </c>
      <c r="H62" s="5"/>
      <c r="I62" s="5"/>
      <c r="J62" s="5"/>
      <c r="K62" s="25">
        <f>ноя.14!K62+дек.14!H62-дек.14!G62</f>
        <v>0</v>
      </c>
    </row>
    <row r="63" spans="1:11" x14ac:dyDescent="0.25">
      <c r="A63" s="87" t="s">
        <v>131</v>
      </c>
      <c r="B63" s="5">
        <v>61</v>
      </c>
      <c r="C63" s="25">
        <v>5.2</v>
      </c>
      <c r="D63" s="25">
        <v>5.2</v>
      </c>
      <c r="E63" s="25">
        <f t="shared" si="1"/>
        <v>0</v>
      </c>
      <c r="F63" s="25">
        <v>4.18</v>
      </c>
      <c r="G63" s="25">
        <f t="shared" si="0"/>
        <v>0</v>
      </c>
      <c r="H63" s="5"/>
      <c r="I63" s="5"/>
      <c r="J63" s="5"/>
      <c r="K63" s="25">
        <f>ноя.14!K63+дек.14!H63-дек.14!G63</f>
        <v>-0.4180000000000022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25">
        <v>4.18</v>
      </c>
      <c r="G64" s="25">
        <f t="shared" si="0"/>
        <v>0</v>
      </c>
      <c r="H64" s="5"/>
      <c r="I64" s="5"/>
      <c r="J64" s="5"/>
      <c r="K64" s="25">
        <f>ноя.14!K64+дек.14!H64-дек.14!G64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25">
        <v>4.18</v>
      </c>
      <c r="G65" s="25">
        <f t="shared" si="0"/>
        <v>0</v>
      </c>
      <c r="H65" s="5"/>
      <c r="I65" s="5"/>
      <c r="J65" s="5"/>
      <c r="K65" s="25">
        <f>ноя.14!K65+дек.14!H65-дек.14!G65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25">
        <v>4.18</v>
      </c>
      <c r="G66" s="25">
        <f t="shared" si="0"/>
        <v>0</v>
      </c>
      <c r="H66" s="5"/>
      <c r="I66" s="5"/>
      <c r="J66" s="5"/>
      <c r="K66" s="25">
        <f>ноя.14!K66+дек.14!H66-дек.14!G66</f>
        <v>0</v>
      </c>
    </row>
    <row r="67" spans="1:11" x14ac:dyDescent="0.25">
      <c r="A67" s="5" t="s">
        <v>105</v>
      </c>
      <c r="B67" s="5">
        <v>65</v>
      </c>
      <c r="C67" s="25">
        <v>10.82</v>
      </c>
      <c r="D67" s="25">
        <v>10.82</v>
      </c>
      <c r="E67" s="25">
        <f t="shared" si="1"/>
        <v>0</v>
      </c>
      <c r="F67" s="25">
        <v>4.18</v>
      </c>
      <c r="G67" s="25">
        <f t="shared" si="0"/>
        <v>0</v>
      </c>
      <c r="H67" s="5"/>
      <c r="I67" s="5"/>
      <c r="J67" s="5"/>
      <c r="K67" s="25">
        <f>ноя.14!K67+дек.14!H67-дек.14!G67</f>
        <v>-42.758899999999997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25">
        <v>4.18</v>
      </c>
      <c r="G68" s="25">
        <f t="shared" si="0"/>
        <v>0</v>
      </c>
      <c r="H68" s="5"/>
      <c r="I68" s="5"/>
      <c r="J68" s="5"/>
      <c r="K68" s="25">
        <f>ноя.14!K68+дек.14!H68-дек.14!G68</f>
        <v>0</v>
      </c>
    </row>
    <row r="69" spans="1:11" x14ac:dyDescent="0.25">
      <c r="A69" s="5" t="s">
        <v>23</v>
      </c>
      <c r="B69" s="5">
        <v>68</v>
      </c>
      <c r="C69" s="25">
        <v>449.2</v>
      </c>
      <c r="D69" s="25">
        <v>449.2</v>
      </c>
      <c r="E69" s="25">
        <f t="shared" si="1"/>
        <v>0</v>
      </c>
      <c r="F69" s="25">
        <v>4.18</v>
      </c>
      <c r="G69" s="25">
        <f t="shared" si="0"/>
        <v>0</v>
      </c>
      <c r="H69" s="5"/>
      <c r="I69" s="5"/>
      <c r="J69" s="21"/>
      <c r="K69" s="25">
        <f>ноя.14!K69+дек.14!H69-дек.14!G69</f>
        <v>-1154.5513999999998</v>
      </c>
    </row>
    <row r="70" spans="1:11" x14ac:dyDescent="0.25">
      <c r="A70" s="5" t="s">
        <v>24</v>
      </c>
      <c r="B70" s="5">
        <v>69</v>
      </c>
      <c r="C70" s="25">
        <v>10144.07</v>
      </c>
      <c r="D70" s="25">
        <v>10144.07</v>
      </c>
      <c r="E70" s="25">
        <f t="shared" si="1"/>
        <v>0</v>
      </c>
      <c r="F70" s="25">
        <v>4.18</v>
      </c>
      <c r="G70" s="25">
        <f t="shared" si="0"/>
        <v>0</v>
      </c>
      <c r="H70" s="11">
        <f>466+2396.2</f>
        <v>2862.2</v>
      </c>
      <c r="I70" s="5">
        <v>888</v>
      </c>
      <c r="J70" s="21">
        <v>41975</v>
      </c>
      <c r="K70" s="25">
        <f>ноя.14!K70+дек.14!H70-дек.14!G70</f>
        <v>1000.2947000000033</v>
      </c>
    </row>
    <row r="71" spans="1:11" x14ac:dyDescent="0.25">
      <c r="A71" s="5" t="s">
        <v>25</v>
      </c>
      <c r="B71" s="5">
        <v>70</v>
      </c>
      <c r="C71" s="25">
        <v>1495.96</v>
      </c>
      <c r="D71" s="25">
        <v>1495.96</v>
      </c>
      <c r="E71" s="25">
        <f t="shared" si="1"/>
        <v>0</v>
      </c>
      <c r="F71" s="25">
        <v>4.18</v>
      </c>
      <c r="G71" s="25">
        <f t="shared" ref="G71:G134" si="2">F71*E71</f>
        <v>0</v>
      </c>
      <c r="H71" s="5"/>
      <c r="I71" s="5"/>
      <c r="J71" s="21"/>
      <c r="K71" s="25">
        <f>ноя.14!K71+дек.14!H71-дек.14!G71</f>
        <v>-4559.446899999999</v>
      </c>
    </row>
    <row r="72" spans="1:11" x14ac:dyDescent="0.25">
      <c r="A72" s="5" t="s">
        <v>70</v>
      </c>
      <c r="B72" s="5">
        <v>71</v>
      </c>
      <c r="C72" s="25">
        <v>2512.31</v>
      </c>
      <c r="D72" s="25">
        <v>2512.31</v>
      </c>
      <c r="E72" s="25">
        <f t="shared" ref="E72:E135" si="3">D72-C72</f>
        <v>0</v>
      </c>
      <c r="F72" s="25">
        <v>4.18</v>
      </c>
      <c r="G72" s="25">
        <f t="shared" si="2"/>
        <v>0</v>
      </c>
      <c r="H72" s="11"/>
      <c r="I72" s="5"/>
      <c r="J72" s="21"/>
      <c r="K72" s="25">
        <f>ноя.14!K72+дек.14!H72-дек.14!G72</f>
        <v>2037.8046000000008</v>
      </c>
    </row>
    <row r="73" spans="1:11" x14ac:dyDescent="0.25">
      <c r="A73" s="5" t="s">
        <v>26</v>
      </c>
      <c r="B73" s="5">
        <v>73</v>
      </c>
      <c r="C73" s="25">
        <v>399.89</v>
      </c>
      <c r="D73" s="25">
        <v>399.89</v>
      </c>
      <c r="E73" s="25">
        <f t="shared" si="3"/>
        <v>0</v>
      </c>
      <c r="F73" s="25">
        <v>4.18</v>
      </c>
      <c r="G73" s="25">
        <f t="shared" si="2"/>
        <v>0</v>
      </c>
      <c r="H73" s="5"/>
      <c r="I73" s="5"/>
      <c r="J73" s="5"/>
      <c r="K73" s="25">
        <f>ноя.14!K73+дек.14!H73-дек.14!G73</f>
        <v>-1663.5981999999999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25">
        <v>4.18</v>
      </c>
      <c r="G74" s="25">
        <f t="shared" si="2"/>
        <v>0</v>
      </c>
      <c r="H74" s="5"/>
      <c r="I74" s="5"/>
      <c r="J74" s="5"/>
      <c r="K74" s="25">
        <f>ноя.14!K74+дек.14!H74-дек.14!G74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25">
        <v>4.18</v>
      </c>
      <c r="G75" s="25">
        <f t="shared" si="2"/>
        <v>0</v>
      </c>
      <c r="H75" s="5"/>
      <c r="I75" s="5"/>
      <c r="J75" s="5"/>
      <c r="K75" s="25">
        <f>ноя.14!K75+дек.14!H75-дек.14!G75</f>
        <v>0</v>
      </c>
    </row>
    <row r="76" spans="1:11" x14ac:dyDescent="0.25">
      <c r="A76" s="5" t="s">
        <v>5</v>
      </c>
      <c r="B76" s="5">
        <v>76</v>
      </c>
      <c r="C76" s="25">
        <v>517.13</v>
      </c>
      <c r="D76" s="25">
        <v>517.13</v>
      </c>
      <c r="E76" s="25">
        <f t="shared" si="3"/>
        <v>0</v>
      </c>
      <c r="F76" s="25">
        <v>4.18</v>
      </c>
      <c r="G76" s="25">
        <f t="shared" si="2"/>
        <v>0</v>
      </c>
      <c r="H76" s="5"/>
      <c r="I76" s="5"/>
      <c r="J76" s="21"/>
      <c r="K76" s="25">
        <f>ноя.14!K76+дек.14!H76-дек.14!G76</f>
        <v>302.62660000000005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25">
        <v>4.18</v>
      </c>
      <c r="G77" s="25">
        <f t="shared" si="2"/>
        <v>0</v>
      </c>
      <c r="H77" s="5"/>
      <c r="I77" s="5"/>
      <c r="J77" s="21"/>
      <c r="K77" s="25">
        <f>ноя.14!K77+дек.14!H77-дек.14!G77</f>
        <v>1000</v>
      </c>
    </row>
    <row r="78" spans="1:11" x14ac:dyDescent="0.25">
      <c r="A78" s="42" t="s">
        <v>93</v>
      </c>
      <c r="B78" s="5">
        <v>79</v>
      </c>
      <c r="C78" s="25">
        <v>1938.29</v>
      </c>
      <c r="D78" s="25">
        <v>1938.29</v>
      </c>
      <c r="E78" s="25">
        <f t="shared" si="3"/>
        <v>0</v>
      </c>
      <c r="F78" s="25">
        <v>4.18</v>
      </c>
      <c r="G78" s="25">
        <f t="shared" si="2"/>
        <v>0</v>
      </c>
      <c r="H78" s="5"/>
      <c r="I78" s="5"/>
      <c r="J78" s="21"/>
      <c r="K78" s="25">
        <f>ноя.14!K78+дек.14!H78-дек.14!G78</f>
        <v>-6939.9879000000001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25">
        <v>4.18</v>
      </c>
      <c r="G79" s="25">
        <f t="shared" si="2"/>
        <v>0</v>
      </c>
      <c r="H79" s="5"/>
      <c r="I79" s="5"/>
      <c r="J79" s="5"/>
      <c r="K79" s="25">
        <f>ноя.14!K79+дек.14!H79-дек.14!G79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25">
        <v>4.18</v>
      </c>
      <c r="G80" s="25">
        <f t="shared" si="2"/>
        <v>0</v>
      </c>
      <c r="H80" s="5"/>
      <c r="I80" s="5"/>
      <c r="J80" s="5"/>
      <c r="K80" s="25">
        <f>ноя.14!K80+дек.14!H80-дек.14!G80</f>
        <v>0</v>
      </c>
    </row>
    <row r="81" spans="1:11" x14ac:dyDescent="0.25">
      <c r="A81" s="5" t="s">
        <v>27</v>
      </c>
      <c r="B81" s="5">
        <v>82</v>
      </c>
      <c r="C81" s="25">
        <v>51.26</v>
      </c>
      <c r="D81" s="25">
        <v>51.26</v>
      </c>
      <c r="E81" s="25">
        <f t="shared" si="3"/>
        <v>0</v>
      </c>
      <c r="F81" s="25">
        <v>4.18</v>
      </c>
      <c r="G81" s="25">
        <f t="shared" si="2"/>
        <v>0</v>
      </c>
      <c r="H81" s="5"/>
      <c r="I81" s="5"/>
      <c r="J81" s="21"/>
      <c r="K81" s="25">
        <f>ноя.14!K81+дек.14!H81-дек.14!G81</f>
        <v>1.9369000000000085</v>
      </c>
    </row>
    <row r="82" spans="1:11" x14ac:dyDescent="0.25">
      <c r="A82" s="5" t="s">
        <v>28</v>
      </c>
      <c r="B82" s="5">
        <v>83</v>
      </c>
      <c r="C82" s="25">
        <v>800.95</v>
      </c>
      <c r="D82" s="25">
        <v>800.95</v>
      </c>
      <c r="E82" s="25">
        <f t="shared" si="3"/>
        <v>0</v>
      </c>
      <c r="F82" s="25">
        <v>4.18</v>
      </c>
      <c r="G82" s="25">
        <f t="shared" si="2"/>
        <v>0</v>
      </c>
      <c r="H82" s="5"/>
      <c r="I82" s="5"/>
      <c r="J82" s="5"/>
      <c r="K82" s="25">
        <f>ноя.14!K82+дек.14!H82-дек.14!G82</f>
        <v>-3310.7069999999999</v>
      </c>
    </row>
    <row r="83" spans="1:11" x14ac:dyDescent="0.25">
      <c r="A83" s="5" t="s">
        <v>142</v>
      </c>
      <c r="B83" s="5">
        <v>84</v>
      </c>
      <c r="C83" s="25">
        <v>105.09</v>
      </c>
      <c r="D83" s="25">
        <v>105.09</v>
      </c>
      <c r="E83" s="25">
        <f t="shared" si="3"/>
        <v>0</v>
      </c>
      <c r="F83" s="25">
        <v>4.18</v>
      </c>
      <c r="G83" s="25">
        <f t="shared" si="2"/>
        <v>0</v>
      </c>
      <c r="H83" s="5"/>
      <c r="I83" s="5"/>
      <c r="J83" s="5"/>
      <c r="K83" s="25">
        <f>ноя.14!K83+дек.14!H83-дек.14!G83</f>
        <v>-432.29559999999992</v>
      </c>
    </row>
    <row r="84" spans="1:11" x14ac:dyDescent="0.25">
      <c r="A84" s="42" t="s">
        <v>85</v>
      </c>
      <c r="B84" s="5">
        <v>85</v>
      </c>
      <c r="C84" s="25">
        <v>166.2</v>
      </c>
      <c r="D84" s="25">
        <v>166.2</v>
      </c>
      <c r="E84" s="25">
        <f t="shared" si="3"/>
        <v>0</v>
      </c>
      <c r="F84" s="25">
        <v>4.18</v>
      </c>
      <c r="G84" s="25">
        <f t="shared" si="2"/>
        <v>0</v>
      </c>
      <c r="H84" s="5"/>
      <c r="I84" s="5"/>
      <c r="J84" s="21"/>
      <c r="K84" s="25">
        <f>ноя.14!K84+дек.14!H84-дек.14!G84</f>
        <v>-52.896199999999951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25">
        <v>4.18</v>
      </c>
      <c r="G85" s="25">
        <f t="shared" si="2"/>
        <v>0</v>
      </c>
      <c r="H85" s="5"/>
      <c r="I85" s="5"/>
      <c r="J85" s="5"/>
      <c r="K85" s="25">
        <f>ноя.14!K85+дек.14!H85-дек.14!G85</f>
        <v>0</v>
      </c>
    </row>
    <row r="86" spans="1:11" x14ac:dyDescent="0.25">
      <c r="A86" s="5" t="s">
        <v>30</v>
      </c>
      <c r="B86" s="5">
        <v>87</v>
      </c>
      <c r="C86" s="25">
        <v>511.81</v>
      </c>
      <c r="D86" s="25">
        <v>511.81</v>
      </c>
      <c r="E86" s="25">
        <f t="shared" si="3"/>
        <v>0</v>
      </c>
      <c r="F86" s="25">
        <v>4.18</v>
      </c>
      <c r="G86" s="25">
        <f t="shared" si="2"/>
        <v>0</v>
      </c>
      <c r="H86" s="5"/>
      <c r="I86" s="5"/>
      <c r="J86" s="5"/>
      <c r="K86" s="25">
        <f>ноя.14!K86+дек.14!H86-дек.14!G86</f>
        <v>-2096.7690000000002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25">
        <v>4.18</v>
      </c>
      <c r="G87" s="25">
        <f t="shared" si="2"/>
        <v>0</v>
      </c>
      <c r="H87" s="5"/>
      <c r="I87" s="5"/>
      <c r="J87" s="5"/>
      <c r="K87" s="25">
        <f>ноя.14!K87+дек.14!H87-дек.14!G87</f>
        <v>0</v>
      </c>
    </row>
    <row r="88" spans="1:11" x14ac:dyDescent="0.25">
      <c r="A88" s="5" t="s">
        <v>32</v>
      </c>
      <c r="B88" s="5">
        <v>89</v>
      </c>
      <c r="C88" s="25">
        <v>826.44</v>
      </c>
      <c r="D88" s="25">
        <v>826.44</v>
      </c>
      <c r="E88" s="25">
        <f t="shared" si="3"/>
        <v>0</v>
      </c>
      <c r="F88" s="25">
        <v>4.18</v>
      </c>
      <c r="G88" s="25">
        <f t="shared" si="2"/>
        <v>0</v>
      </c>
      <c r="H88" s="5"/>
      <c r="I88" s="5"/>
      <c r="J88" s="21"/>
      <c r="K88" s="25">
        <f>ноя.14!K88+дек.14!H88-дек.14!G88</f>
        <v>-187.13369999999932</v>
      </c>
    </row>
    <row r="89" spans="1:11" x14ac:dyDescent="0.25">
      <c r="A89" s="5" t="s">
        <v>94</v>
      </c>
      <c r="B89" s="5">
        <v>90</v>
      </c>
      <c r="C89" s="25">
        <v>373.3</v>
      </c>
      <c r="D89" s="25">
        <v>373.3</v>
      </c>
      <c r="E89" s="25">
        <f t="shared" si="3"/>
        <v>0</v>
      </c>
      <c r="F89" s="25">
        <v>4.18</v>
      </c>
      <c r="G89" s="25">
        <f t="shared" si="2"/>
        <v>0</v>
      </c>
      <c r="H89" s="5"/>
      <c r="I89" s="5"/>
      <c r="J89" s="21"/>
      <c r="K89" s="25">
        <f>ноя.14!K89+дек.14!H89-дек.14!G89</f>
        <v>453.27139999999986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25">
        <v>4.18</v>
      </c>
      <c r="G90" s="25">
        <f t="shared" si="2"/>
        <v>0</v>
      </c>
      <c r="H90" s="5"/>
      <c r="I90" s="5"/>
      <c r="J90" s="5"/>
      <c r="K90" s="25">
        <f>ноя.14!K90+дек.14!H90-дек.14!G90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25">
        <v>4.18</v>
      </c>
      <c r="G91" s="25">
        <f t="shared" si="2"/>
        <v>0</v>
      </c>
      <c r="H91" s="5"/>
      <c r="I91" s="5"/>
      <c r="J91" s="5"/>
      <c r="K91" s="25">
        <f>ноя.14!K91+дек.14!H91-дек.14!G91</f>
        <v>0</v>
      </c>
    </row>
    <row r="92" spans="1:11" x14ac:dyDescent="0.25">
      <c r="A92" s="5" t="s">
        <v>95</v>
      </c>
      <c r="B92" s="5">
        <v>93</v>
      </c>
      <c r="C92" s="25">
        <v>255.41</v>
      </c>
      <c r="D92" s="25">
        <v>255.41</v>
      </c>
      <c r="E92" s="25">
        <f t="shared" si="3"/>
        <v>0</v>
      </c>
      <c r="F92" s="25">
        <v>4.18</v>
      </c>
      <c r="G92" s="25">
        <f t="shared" si="2"/>
        <v>0</v>
      </c>
      <c r="H92" s="5"/>
      <c r="I92" s="5"/>
      <c r="J92" s="21"/>
      <c r="K92" s="25">
        <f>ноя.14!K92+дек.14!H92-дек.14!G92</f>
        <v>3948.6501000000003</v>
      </c>
    </row>
    <row r="93" spans="1:11" x14ac:dyDescent="0.25">
      <c r="A93" s="5" t="s">
        <v>101</v>
      </c>
      <c r="B93" s="5">
        <v>94</v>
      </c>
      <c r="C93" s="25">
        <v>141.36000000000001</v>
      </c>
      <c r="D93" s="25">
        <v>141.36000000000001</v>
      </c>
      <c r="E93" s="25">
        <f t="shared" si="3"/>
        <v>0</v>
      </c>
      <c r="F93" s="25">
        <v>4.18</v>
      </c>
      <c r="G93" s="25">
        <f t="shared" si="2"/>
        <v>0</v>
      </c>
      <c r="H93" s="5"/>
      <c r="I93" s="5"/>
      <c r="J93" s="5"/>
      <c r="K93" s="25">
        <f>ноя.14!K93+дек.14!H93-дек.14!G93</f>
        <v>-585.78440000000012</v>
      </c>
    </row>
    <row r="94" spans="1:11" x14ac:dyDescent="0.25">
      <c r="A94" s="5" t="s">
        <v>123</v>
      </c>
      <c r="B94" s="5">
        <v>95</v>
      </c>
      <c r="C94" s="25">
        <v>9.6</v>
      </c>
      <c r="D94" s="25">
        <v>9.6</v>
      </c>
      <c r="E94" s="25">
        <f t="shared" si="3"/>
        <v>0</v>
      </c>
      <c r="F94" s="25">
        <v>4.18</v>
      </c>
      <c r="G94" s="25">
        <f t="shared" si="2"/>
        <v>0</v>
      </c>
      <c r="H94" s="5"/>
      <c r="I94" s="5"/>
      <c r="J94" s="5"/>
      <c r="K94" s="25">
        <f>ноя.14!K94+дек.14!H94-дек.14!G94</f>
        <v>-15.883999999999999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25">
        <v>4.18</v>
      </c>
      <c r="G95" s="25">
        <f t="shared" si="2"/>
        <v>0</v>
      </c>
      <c r="H95" s="5"/>
      <c r="I95" s="5"/>
      <c r="J95" s="5"/>
      <c r="K95" s="25">
        <f>ноя.14!K95+дек.14!H95-дек.14!G95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25">
        <v>4.18</v>
      </c>
      <c r="G96" s="25">
        <f t="shared" si="2"/>
        <v>0</v>
      </c>
      <c r="H96" s="5"/>
      <c r="I96" s="5"/>
      <c r="J96" s="5"/>
      <c r="K96" s="25">
        <f>ноя.14!K96+дек.14!H96-дек.14!G96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25">
        <v>4.18</v>
      </c>
      <c r="G97" s="25">
        <f t="shared" si="2"/>
        <v>0</v>
      </c>
      <c r="H97" s="5"/>
      <c r="I97" s="5"/>
      <c r="J97" s="5"/>
      <c r="K97" s="25">
        <f>ноя.14!K97+дек.14!H97-дек.14!G97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25">
        <v>4.18</v>
      </c>
      <c r="G98" s="25">
        <f t="shared" si="2"/>
        <v>0</v>
      </c>
      <c r="H98" s="5"/>
      <c r="I98" s="5"/>
      <c r="J98" s="5"/>
      <c r="K98" s="25">
        <f>ноя.14!K98+дек.14!H98-дек.14!G98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25">
        <v>4.18</v>
      </c>
      <c r="G99" s="25">
        <f t="shared" si="2"/>
        <v>0</v>
      </c>
      <c r="H99" s="5"/>
      <c r="I99" s="5"/>
      <c r="J99" s="5"/>
      <c r="K99" s="25">
        <f>ноя.14!K99+дек.14!H99-дек.14!G99</f>
        <v>0</v>
      </c>
    </row>
    <row r="100" spans="1:11" x14ac:dyDescent="0.25">
      <c r="A100" s="5" t="s">
        <v>132</v>
      </c>
      <c r="B100" s="5">
        <v>101</v>
      </c>
      <c r="C100" s="25">
        <v>9.1</v>
      </c>
      <c r="D100" s="25">
        <v>9.1</v>
      </c>
      <c r="E100" s="25">
        <f t="shared" si="3"/>
        <v>0</v>
      </c>
      <c r="F100" s="25">
        <v>4.18</v>
      </c>
      <c r="G100" s="25">
        <f t="shared" si="2"/>
        <v>0</v>
      </c>
      <c r="H100" s="5"/>
      <c r="I100" s="5"/>
      <c r="J100" s="5"/>
      <c r="K100" s="25">
        <f>ноя.14!K100+дек.14!H100-дек.14!G100</f>
        <v>-14.211999999999996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25">
        <v>4.18</v>
      </c>
      <c r="G101" s="25">
        <f t="shared" si="2"/>
        <v>0</v>
      </c>
      <c r="H101" s="5"/>
      <c r="I101" s="5"/>
      <c r="J101" s="5"/>
      <c r="K101" s="25">
        <f>ноя.14!K101+дек.14!H101-дек.14!G101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25">
        <v>4.18</v>
      </c>
      <c r="G102" s="25">
        <f t="shared" si="2"/>
        <v>0</v>
      </c>
      <c r="H102" s="5"/>
      <c r="I102" s="5"/>
      <c r="J102" s="5"/>
      <c r="K102" s="25">
        <f>ноя.14!K102+дек.14!H102-дек.14!G102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25">
        <v>4.18</v>
      </c>
      <c r="G103" s="25">
        <f t="shared" si="2"/>
        <v>0</v>
      </c>
      <c r="H103" s="5"/>
      <c r="I103" s="5"/>
      <c r="J103" s="5"/>
      <c r="K103" s="25">
        <f>ноя.14!K103+дек.14!H103-дек.14!G103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25">
        <v>4.18</v>
      </c>
      <c r="G104" s="25">
        <f t="shared" si="2"/>
        <v>0</v>
      </c>
      <c r="H104" s="5"/>
      <c r="I104" s="5"/>
      <c r="J104" s="5"/>
      <c r="K104" s="25">
        <f>ноя.14!K104+дек.14!H104-дек.14!G104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25">
        <v>4.18</v>
      </c>
      <c r="G105" s="25">
        <f t="shared" si="2"/>
        <v>0</v>
      </c>
      <c r="H105" s="5"/>
      <c r="I105" s="5"/>
      <c r="J105" s="5"/>
      <c r="K105" s="25">
        <f>ноя.14!K105+дек.14!H105-дек.14!G105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25">
        <v>4.18</v>
      </c>
      <c r="G106" s="25">
        <f t="shared" si="2"/>
        <v>0</v>
      </c>
      <c r="H106" s="5"/>
      <c r="I106" s="5"/>
      <c r="J106" s="5"/>
      <c r="K106" s="25">
        <f>ноя.14!K106+дек.14!H106-дек.14!G106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25">
        <v>4.18</v>
      </c>
      <c r="G107" s="25">
        <f t="shared" si="2"/>
        <v>0</v>
      </c>
      <c r="H107" s="5"/>
      <c r="I107" s="5"/>
      <c r="J107" s="5"/>
      <c r="K107" s="25">
        <f>ноя.14!K107+дек.14!H107-дек.14!G107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25">
        <v>4.18</v>
      </c>
      <c r="G108" s="25">
        <f t="shared" si="2"/>
        <v>0</v>
      </c>
      <c r="H108" s="5"/>
      <c r="I108" s="5"/>
      <c r="J108" s="5"/>
      <c r="K108" s="25">
        <f>ноя.14!K108+дек.14!H108-дек.14!G108</f>
        <v>0</v>
      </c>
    </row>
    <row r="109" spans="1:11" x14ac:dyDescent="0.25">
      <c r="A109" s="5" t="s">
        <v>103</v>
      </c>
      <c r="B109" s="5">
        <v>110</v>
      </c>
      <c r="C109" s="25">
        <v>379.85</v>
      </c>
      <c r="D109" s="25">
        <v>379.85</v>
      </c>
      <c r="E109" s="25">
        <f t="shared" si="3"/>
        <v>0</v>
      </c>
      <c r="F109" s="25">
        <v>4.18</v>
      </c>
      <c r="G109" s="25">
        <f t="shared" si="2"/>
        <v>0</v>
      </c>
      <c r="H109" s="5"/>
      <c r="I109" s="5"/>
      <c r="J109" s="5"/>
      <c r="K109" s="25">
        <f>ноя.14!K109+дек.14!H109-дек.14!G109</f>
        <v>-1561.9565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25">
        <v>4.18</v>
      </c>
      <c r="G110" s="25">
        <f t="shared" si="2"/>
        <v>0</v>
      </c>
      <c r="H110" s="5"/>
      <c r="I110" s="5"/>
      <c r="J110" s="5"/>
      <c r="K110" s="25">
        <f>ноя.14!K110+дек.14!H110-дек.14!G110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25">
        <v>4.18</v>
      </c>
      <c r="G111" s="25">
        <f t="shared" si="2"/>
        <v>0</v>
      </c>
      <c r="H111" s="5"/>
      <c r="I111" s="5"/>
      <c r="J111" s="5"/>
      <c r="K111" s="25">
        <f>ноя.14!K111+дек.14!H111-дек.14!G111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25">
        <v>4.18</v>
      </c>
      <c r="G112" s="25">
        <f t="shared" si="2"/>
        <v>0</v>
      </c>
      <c r="H112" s="5"/>
      <c r="I112" s="5"/>
      <c r="J112" s="5"/>
      <c r="K112" s="25">
        <f>ноя.14!K112+дек.14!H112-дек.14!G112</f>
        <v>0</v>
      </c>
    </row>
    <row r="113" spans="1:11" x14ac:dyDescent="0.25">
      <c r="A113" s="5" t="s">
        <v>36</v>
      </c>
      <c r="B113" s="5">
        <v>114</v>
      </c>
      <c r="C113" s="25">
        <v>0.44</v>
      </c>
      <c r="D113" s="25">
        <v>0.44</v>
      </c>
      <c r="E113" s="25">
        <f t="shared" si="3"/>
        <v>0</v>
      </c>
      <c r="F113" s="25">
        <v>4.18</v>
      </c>
      <c r="G113" s="25">
        <f t="shared" si="2"/>
        <v>0</v>
      </c>
      <c r="H113" s="5"/>
      <c r="I113" s="5"/>
      <c r="J113" s="5"/>
      <c r="K113" s="25">
        <f>ноя.14!K113+дек.14!H113-дек.14!G113</f>
        <v>0</v>
      </c>
    </row>
    <row r="114" spans="1:11" x14ac:dyDescent="0.25">
      <c r="A114" s="42" t="s">
        <v>86</v>
      </c>
      <c r="B114" s="5">
        <v>116</v>
      </c>
      <c r="C114" s="25">
        <v>18017.02</v>
      </c>
      <c r="D114" s="25">
        <v>18017.02</v>
      </c>
      <c r="E114" s="25">
        <f t="shared" si="3"/>
        <v>0</v>
      </c>
      <c r="F114" s="25">
        <v>4.18</v>
      </c>
      <c r="G114" s="25">
        <f t="shared" si="2"/>
        <v>0</v>
      </c>
      <c r="H114" s="5"/>
      <c r="I114" s="5"/>
      <c r="J114" s="21"/>
      <c r="K114" s="25">
        <f>ноя.14!K114+дек.14!H114-дек.14!G114</f>
        <v>-7822.5251999999955</v>
      </c>
    </row>
    <row r="115" spans="1:11" x14ac:dyDescent="0.25">
      <c r="A115" s="5" t="s">
        <v>143</v>
      </c>
      <c r="B115" s="5">
        <v>117</v>
      </c>
      <c r="C115" s="25">
        <v>127.93</v>
      </c>
      <c r="D115" s="25">
        <v>127.93</v>
      </c>
      <c r="E115" s="25">
        <f t="shared" si="3"/>
        <v>0</v>
      </c>
      <c r="F115" s="25">
        <v>4.18</v>
      </c>
      <c r="G115" s="25">
        <f t="shared" si="2"/>
        <v>0</v>
      </c>
      <c r="H115" s="5"/>
      <c r="I115" s="5"/>
      <c r="J115" s="5"/>
      <c r="K115" s="25">
        <f>ноя.14!K115+дек.14!H115-дек.14!G115</f>
        <v>-525.0498</v>
      </c>
    </row>
    <row r="116" spans="1:11" x14ac:dyDescent="0.25">
      <c r="A116" s="5" t="s">
        <v>104</v>
      </c>
      <c r="B116" s="5">
        <v>118</v>
      </c>
      <c r="C116" s="25">
        <v>424.17</v>
      </c>
      <c r="D116" s="25">
        <v>424.17</v>
      </c>
      <c r="E116" s="25">
        <f t="shared" si="3"/>
        <v>0</v>
      </c>
      <c r="F116" s="25">
        <v>4.18</v>
      </c>
      <c r="G116" s="25">
        <f t="shared" si="2"/>
        <v>0</v>
      </c>
      <c r="H116" s="5"/>
      <c r="I116" s="5"/>
      <c r="J116" s="5"/>
      <c r="K116" s="25">
        <f>ноя.14!K116+дек.14!H116-дек.14!G116</f>
        <v>-1770.6061999999999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25">
        <v>4.18</v>
      </c>
      <c r="G117" s="25">
        <f t="shared" si="2"/>
        <v>0</v>
      </c>
      <c r="H117" s="5"/>
      <c r="I117" s="5"/>
      <c r="J117" s="5"/>
      <c r="K117" s="25">
        <f>ноя.14!K117+дек.14!H117-дек.14!G117</f>
        <v>0</v>
      </c>
    </row>
    <row r="118" spans="1:11" x14ac:dyDescent="0.25">
      <c r="A118" s="5" t="s">
        <v>144</v>
      </c>
      <c r="B118" s="5">
        <v>121</v>
      </c>
      <c r="C118" s="25">
        <v>0.46</v>
      </c>
      <c r="D118" s="25">
        <v>0.46</v>
      </c>
      <c r="E118" s="25">
        <f t="shared" si="3"/>
        <v>0</v>
      </c>
      <c r="F118" s="25">
        <v>4.18</v>
      </c>
      <c r="G118" s="25">
        <f t="shared" si="2"/>
        <v>0</v>
      </c>
      <c r="H118" s="5"/>
      <c r="I118" s="5"/>
      <c r="J118" s="5"/>
      <c r="K118" s="25">
        <f>ноя.14!K118+дек.14!H118-дек.14!G118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25">
        <v>4.18</v>
      </c>
      <c r="G119" s="25">
        <f t="shared" si="2"/>
        <v>0</v>
      </c>
      <c r="H119" s="5"/>
      <c r="I119" s="5"/>
      <c r="J119" s="5"/>
      <c r="K119" s="25">
        <f>ноя.14!K119+дек.14!H119-дек.14!G119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25">
        <v>4.18</v>
      </c>
      <c r="G120" s="25">
        <f t="shared" si="2"/>
        <v>0</v>
      </c>
      <c r="H120" s="5"/>
      <c r="I120" s="5"/>
      <c r="J120" s="5"/>
      <c r="K120" s="25">
        <f>ноя.14!K120+дек.14!H120-дек.14!G120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25">
        <v>4.18</v>
      </c>
      <c r="G121" s="25">
        <f t="shared" si="2"/>
        <v>0</v>
      </c>
      <c r="H121" s="5"/>
      <c r="I121" s="5"/>
      <c r="J121" s="5"/>
      <c r="K121" s="25">
        <f>ноя.14!K121+дек.14!H121-дек.14!G121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25">
        <v>4.18</v>
      </c>
      <c r="G122" s="25">
        <f t="shared" si="2"/>
        <v>0</v>
      </c>
      <c r="H122" s="5"/>
      <c r="I122" s="5"/>
      <c r="J122" s="5"/>
      <c r="K122" s="25">
        <f>ноя.14!K122+дек.14!H122-дек.14!G122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25">
        <v>4.18</v>
      </c>
      <c r="G123" s="25">
        <f t="shared" si="2"/>
        <v>0</v>
      </c>
      <c r="H123" s="5"/>
      <c r="I123" s="5"/>
      <c r="J123" s="5"/>
      <c r="K123" s="25">
        <f>ноя.14!K123+дек.14!H123-дек.14!G123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25">
        <v>4.18</v>
      </c>
      <c r="G124" s="25">
        <f t="shared" si="2"/>
        <v>0</v>
      </c>
      <c r="H124" s="5"/>
      <c r="I124" s="5"/>
      <c r="J124" s="5"/>
      <c r="K124" s="25">
        <f>ноя.14!K124+дек.14!H124-дек.14!G124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25">
        <v>4.18</v>
      </c>
      <c r="G125" s="25">
        <f t="shared" si="2"/>
        <v>0</v>
      </c>
      <c r="H125" s="5"/>
      <c r="I125" s="5"/>
      <c r="J125" s="5"/>
      <c r="K125" s="25">
        <f>ноя.14!K125+дек.14!H125-дек.14!G125</f>
        <v>0</v>
      </c>
    </row>
    <row r="126" spans="1:11" x14ac:dyDescent="0.25">
      <c r="A126" s="5" t="s">
        <v>99</v>
      </c>
      <c r="B126" s="5">
        <v>129</v>
      </c>
      <c r="C126" s="25">
        <v>49.77</v>
      </c>
      <c r="D126" s="25">
        <v>49.77</v>
      </c>
      <c r="E126" s="25">
        <f t="shared" si="3"/>
        <v>0</v>
      </c>
      <c r="F126" s="25">
        <v>4.18</v>
      </c>
      <c r="G126" s="25">
        <f t="shared" si="2"/>
        <v>0</v>
      </c>
      <c r="H126" s="5"/>
      <c r="I126" s="5"/>
      <c r="J126" s="5"/>
      <c r="K126" s="25">
        <f>ноя.14!K126+дек.14!H126-дек.14!G126</f>
        <v>-205.7396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25">
        <v>4.18</v>
      </c>
      <c r="G127" s="25">
        <f t="shared" si="2"/>
        <v>0</v>
      </c>
      <c r="H127" s="5"/>
      <c r="I127" s="5"/>
      <c r="J127" s="5"/>
      <c r="K127" s="25">
        <f>ноя.14!K127+дек.14!H127-дек.14!G127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25">
        <v>4.18</v>
      </c>
      <c r="G128" s="25">
        <f t="shared" si="2"/>
        <v>0</v>
      </c>
      <c r="H128" s="5"/>
      <c r="I128" s="5"/>
      <c r="J128" s="5"/>
      <c r="K128" s="25">
        <f>ноя.14!K128+дек.14!H128-дек.14!G128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25">
        <v>4.18</v>
      </c>
      <c r="G129" s="25">
        <f t="shared" si="2"/>
        <v>0</v>
      </c>
      <c r="H129" s="5"/>
      <c r="I129" s="5"/>
      <c r="J129" s="5"/>
      <c r="K129" s="25">
        <f>ноя.14!K129+дек.14!H129-дек.14!G129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25">
        <v>4.18</v>
      </c>
      <c r="G130" s="25">
        <f t="shared" si="2"/>
        <v>0</v>
      </c>
      <c r="H130" s="5"/>
      <c r="I130" s="5"/>
      <c r="J130" s="5"/>
      <c r="K130" s="25">
        <f>ноя.14!K130+дек.14!H130-дек.14!G130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25">
        <v>4.18</v>
      </c>
      <c r="G131" s="25">
        <f t="shared" si="2"/>
        <v>0</v>
      </c>
      <c r="H131" s="5"/>
      <c r="I131" s="5"/>
      <c r="J131" s="5"/>
      <c r="K131" s="25">
        <f>ноя.14!K131+дек.14!H131-дек.14!G131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25">
        <v>4.18</v>
      </c>
      <c r="G132" s="25">
        <f t="shared" si="2"/>
        <v>0</v>
      </c>
      <c r="H132" s="5"/>
      <c r="I132" s="5"/>
      <c r="J132" s="5"/>
      <c r="K132" s="25">
        <f>ноя.14!K132+дек.14!H132-дек.14!G132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25">
        <v>4.18</v>
      </c>
      <c r="G133" s="25">
        <f t="shared" si="2"/>
        <v>0</v>
      </c>
      <c r="H133" s="5"/>
      <c r="I133" s="5"/>
      <c r="J133" s="5"/>
      <c r="K133" s="25">
        <f>ноя.14!K133+дек.14!H133-дек.14!G133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si="3"/>
        <v>0</v>
      </c>
      <c r="F134" s="25">
        <v>4.18</v>
      </c>
      <c r="G134" s="25">
        <f t="shared" si="2"/>
        <v>0</v>
      </c>
      <c r="H134" s="5"/>
      <c r="I134" s="5"/>
      <c r="J134" s="5"/>
      <c r="K134" s="25">
        <f>ноя.14!K134+дек.14!H134-дек.14!G134</f>
        <v>0</v>
      </c>
    </row>
    <row r="135" spans="1:11" x14ac:dyDescent="0.25">
      <c r="A135" s="42" t="s">
        <v>87</v>
      </c>
      <c r="B135" s="5">
        <v>138</v>
      </c>
      <c r="C135" s="25">
        <v>157.11000000000001</v>
      </c>
      <c r="D135" s="25">
        <v>157.11000000000001</v>
      </c>
      <c r="E135" s="25">
        <f t="shared" si="3"/>
        <v>0</v>
      </c>
      <c r="F135" s="25">
        <v>4.18</v>
      </c>
      <c r="G135" s="25">
        <f t="shared" ref="G135:G198" si="4">F135*E135</f>
        <v>0</v>
      </c>
      <c r="H135" s="5"/>
      <c r="I135" s="5"/>
      <c r="J135" s="21"/>
      <c r="K135" s="25">
        <f>ноя.14!K135+дек.14!H135-дек.14!G135</f>
        <v>-37.512400000000021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ref="E136:E199" si="5">D136-C136</f>
        <v>0</v>
      </c>
      <c r="F136" s="25">
        <v>4.18</v>
      </c>
      <c r="G136" s="25">
        <f t="shared" si="4"/>
        <v>0</v>
      </c>
      <c r="H136" s="5"/>
      <c r="I136" s="5"/>
      <c r="J136" s="5"/>
      <c r="K136" s="25">
        <f>ноя.14!K136+дек.14!H136-дек.14!G136</f>
        <v>0</v>
      </c>
    </row>
    <row r="137" spans="1:11" x14ac:dyDescent="0.25">
      <c r="A137" s="5" t="s">
        <v>88</v>
      </c>
      <c r="B137" s="5">
        <v>140</v>
      </c>
      <c r="C137" s="25">
        <v>237.25</v>
      </c>
      <c r="D137" s="25">
        <v>237.25</v>
      </c>
      <c r="E137" s="25">
        <f t="shared" si="5"/>
        <v>0</v>
      </c>
      <c r="F137" s="25">
        <v>4.18</v>
      </c>
      <c r="G137" s="25">
        <f t="shared" si="4"/>
        <v>0</v>
      </c>
      <c r="H137" s="5"/>
      <c r="I137" s="5"/>
      <c r="J137" s="5"/>
      <c r="K137" s="25">
        <f>ноя.14!K137+дек.14!H137-дек.14!G137</f>
        <v>-36.482900000000001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25">
        <v>4.18</v>
      </c>
      <c r="G138" s="25">
        <f t="shared" si="4"/>
        <v>0</v>
      </c>
      <c r="H138" s="5"/>
      <c r="I138" s="5"/>
      <c r="J138" s="5"/>
      <c r="K138" s="25">
        <f>ноя.14!K138+дек.14!H138-дек.14!G138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25">
        <v>4.18</v>
      </c>
      <c r="G139" s="25">
        <f t="shared" si="4"/>
        <v>0</v>
      </c>
      <c r="H139" s="5"/>
      <c r="I139" s="5"/>
      <c r="J139" s="5"/>
      <c r="K139" s="25">
        <f>ноя.14!K139+дек.14!H139-дек.14!G139</f>
        <v>0</v>
      </c>
    </row>
    <row r="140" spans="1:11" x14ac:dyDescent="0.25">
      <c r="A140" s="5" t="s">
        <v>37</v>
      </c>
      <c r="B140" s="5">
        <v>143</v>
      </c>
      <c r="C140" s="25">
        <v>7.59</v>
      </c>
      <c r="D140" s="25">
        <v>7.59</v>
      </c>
      <c r="E140" s="25">
        <f t="shared" si="5"/>
        <v>0</v>
      </c>
      <c r="F140" s="25">
        <v>4.18</v>
      </c>
      <c r="G140" s="25">
        <f t="shared" si="4"/>
        <v>0</v>
      </c>
      <c r="H140" s="5"/>
      <c r="I140" s="5"/>
      <c r="J140" s="5"/>
      <c r="K140" s="25">
        <f>ноя.14!K140+дек.14!H140-дек.14!G140</f>
        <v>-23.867799999999995</v>
      </c>
    </row>
    <row r="141" spans="1:11" x14ac:dyDescent="0.25">
      <c r="A141" s="5" t="s">
        <v>124</v>
      </c>
      <c r="B141" s="5">
        <v>144</v>
      </c>
      <c r="C141" s="25">
        <v>114.09</v>
      </c>
      <c r="D141" s="25">
        <v>114.09</v>
      </c>
      <c r="E141" s="25">
        <f t="shared" si="5"/>
        <v>0</v>
      </c>
      <c r="F141" s="25">
        <v>4.18</v>
      </c>
      <c r="G141" s="25">
        <f t="shared" si="4"/>
        <v>0</v>
      </c>
      <c r="H141" s="5"/>
      <c r="I141" s="5"/>
      <c r="J141" s="21"/>
      <c r="K141" s="25">
        <f>ноя.14!K141+дек.14!H141-дек.14!G141</f>
        <v>294.03259999999995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25">
        <v>4.18</v>
      </c>
      <c r="G142" s="25">
        <f t="shared" si="4"/>
        <v>0</v>
      </c>
      <c r="H142" s="5"/>
      <c r="I142" s="5"/>
      <c r="J142" s="5"/>
      <c r="K142" s="25">
        <f>ноя.14!K142+дек.14!H142-дек.14!G142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25">
        <v>4.18</v>
      </c>
      <c r="G143" s="25">
        <f t="shared" si="4"/>
        <v>0</v>
      </c>
      <c r="H143" s="5"/>
      <c r="I143" s="5"/>
      <c r="J143" s="5"/>
      <c r="K143" s="25">
        <f>ноя.14!K143+дек.14!H143-дек.14!G143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25">
        <v>4.18</v>
      </c>
      <c r="G144" s="25">
        <f t="shared" si="4"/>
        <v>0</v>
      </c>
      <c r="H144" s="5"/>
      <c r="I144" s="5"/>
      <c r="J144" s="5"/>
      <c r="K144" s="25">
        <f>ноя.14!K144+дек.14!H144-дек.14!G144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25">
        <v>4.18</v>
      </c>
      <c r="G145" s="25">
        <f t="shared" si="4"/>
        <v>0</v>
      </c>
      <c r="H145" s="5"/>
      <c r="I145" s="5"/>
      <c r="J145" s="5"/>
      <c r="K145" s="25">
        <f>ноя.14!K145+дек.14!H145-дек.14!G145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25">
        <v>4.18</v>
      </c>
      <c r="G146" s="25">
        <f t="shared" si="4"/>
        <v>0</v>
      </c>
      <c r="H146" s="5"/>
      <c r="I146" s="5"/>
      <c r="J146" s="5"/>
      <c r="K146" s="25">
        <f>ноя.14!K146+дек.14!H146-дек.14!G146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25">
        <v>4.18</v>
      </c>
      <c r="G147" s="25">
        <f t="shared" si="4"/>
        <v>0</v>
      </c>
      <c r="H147" s="5"/>
      <c r="I147" s="5"/>
      <c r="J147" s="5"/>
      <c r="K147" s="25">
        <f>ноя.14!K147+дек.14!H147-дек.14!G147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25">
        <v>4.18</v>
      </c>
      <c r="G148" s="25">
        <f t="shared" si="4"/>
        <v>0</v>
      </c>
      <c r="H148" s="5"/>
      <c r="I148" s="5"/>
      <c r="J148" s="5"/>
      <c r="K148" s="25">
        <f>ноя.14!K148+дек.14!H148-дек.14!G148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25">
        <v>4.18</v>
      </c>
      <c r="G149" s="25">
        <f t="shared" si="4"/>
        <v>0</v>
      </c>
      <c r="H149" s="5"/>
      <c r="I149" s="5"/>
      <c r="J149" s="5"/>
      <c r="K149" s="25">
        <f>ноя.14!K149+дек.14!H149-дек.14!G149</f>
        <v>0</v>
      </c>
    </row>
    <row r="150" spans="1:11" x14ac:dyDescent="0.25">
      <c r="A150" s="5" t="s">
        <v>134</v>
      </c>
      <c r="B150" s="5">
        <v>153</v>
      </c>
      <c r="C150" s="25">
        <v>8.5500000000000007</v>
      </c>
      <c r="D150" s="25">
        <v>8.5500000000000007</v>
      </c>
      <c r="E150" s="25">
        <f t="shared" si="5"/>
        <v>0</v>
      </c>
      <c r="F150" s="25">
        <v>4.18</v>
      </c>
      <c r="G150" s="25">
        <f t="shared" si="4"/>
        <v>0</v>
      </c>
      <c r="H150" s="5"/>
      <c r="I150" s="5"/>
      <c r="J150" s="5"/>
      <c r="K150" s="25">
        <f>ноя.14!K150+дек.14!H150-дек.14!G150</f>
        <v>-33.44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25">
        <v>4.18</v>
      </c>
      <c r="G151" s="25">
        <f t="shared" si="4"/>
        <v>0</v>
      </c>
      <c r="H151" s="5"/>
      <c r="I151" s="5"/>
      <c r="J151" s="5"/>
      <c r="K151" s="25">
        <f>ноя.14!K151+дек.14!H151-дек.14!G151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25">
        <v>4.18</v>
      </c>
      <c r="G152" s="25">
        <f t="shared" si="4"/>
        <v>0</v>
      </c>
      <c r="H152" s="5"/>
      <c r="I152" s="5"/>
      <c r="J152" s="5"/>
      <c r="K152" s="25">
        <f>ноя.14!K152+дек.14!H152-дек.14!G152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25">
        <v>4.18</v>
      </c>
      <c r="G153" s="25">
        <f t="shared" si="4"/>
        <v>0</v>
      </c>
      <c r="H153" s="5"/>
      <c r="I153" s="5"/>
      <c r="J153" s="5"/>
      <c r="K153" s="25">
        <f>ноя.14!K153+дек.14!H153-дек.14!G153</f>
        <v>0</v>
      </c>
    </row>
    <row r="154" spans="1:11" x14ac:dyDescent="0.25">
      <c r="A154" s="5" t="s">
        <v>145</v>
      </c>
      <c r="B154" s="5">
        <v>157</v>
      </c>
      <c r="C154" s="25">
        <v>4.6900000000000004</v>
      </c>
      <c r="D154" s="25">
        <v>4.6900000000000004</v>
      </c>
      <c r="E154" s="25">
        <f t="shared" si="5"/>
        <v>0</v>
      </c>
      <c r="F154" s="25">
        <v>4.18</v>
      </c>
      <c r="G154" s="25">
        <f t="shared" si="4"/>
        <v>0</v>
      </c>
      <c r="H154" s="5"/>
      <c r="I154" s="5"/>
      <c r="J154" s="5"/>
      <c r="K154" s="25">
        <f>ноя.14!K154+дек.14!H154-дек.14!G154</f>
        <v>-10.700800000000001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25">
        <v>4.18</v>
      </c>
      <c r="G155" s="25">
        <f t="shared" si="4"/>
        <v>0</v>
      </c>
      <c r="H155" s="5"/>
      <c r="I155" s="5"/>
      <c r="J155" s="5"/>
      <c r="K155" s="25">
        <f>ноя.14!K155+дек.14!H155-дек.14!G155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25">
        <v>4.18</v>
      </c>
      <c r="G156" s="25">
        <f t="shared" si="4"/>
        <v>0</v>
      </c>
      <c r="H156" s="5"/>
      <c r="I156" s="5"/>
      <c r="J156" s="5"/>
      <c r="K156" s="25">
        <f>ноя.14!K156+дек.14!H156-дек.14!G156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25">
        <v>4.18</v>
      </c>
      <c r="G157" s="25">
        <f t="shared" si="4"/>
        <v>0</v>
      </c>
      <c r="H157" s="5"/>
      <c r="I157" s="5"/>
      <c r="J157" s="5"/>
      <c r="K157" s="25">
        <f>ноя.14!K157+дек.14!H157-дек.14!G157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25">
        <v>4.18</v>
      </c>
      <c r="G158" s="25">
        <f t="shared" si="4"/>
        <v>0</v>
      </c>
      <c r="H158" s="5"/>
      <c r="I158" s="5"/>
      <c r="J158" s="5"/>
      <c r="K158" s="25">
        <f>ноя.14!K158+дек.14!H158-дек.14!G158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25">
        <v>4.18</v>
      </c>
      <c r="G159" s="25">
        <f t="shared" si="4"/>
        <v>0</v>
      </c>
      <c r="H159" s="5"/>
      <c r="I159" s="5"/>
      <c r="J159" s="5"/>
      <c r="K159" s="25">
        <f>ноя.14!K159+дек.14!H159-дек.14!G159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25">
        <v>4.18</v>
      </c>
      <c r="G160" s="25">
        <f t="shared" si="4"/>
        <v>0</v>
      </c>
      <c r="H160" s="5"/>
      <c r="I160" s="5"/>
      <c r="J160" s="5"/>
      <c r="K160" s="25">
        <f>ноя.14!K160+дек.14!H160-дек.14!G160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25">
        <v>4.18</v>
      </c>
      <c r="G161" s="25">
        <f t="shared" si="4"/>
        <v>0</v>
      </c>
      <c r="H161" s="5"/>
      <c r="I161" s="5"/>
      <c r="J161" s="5"/>
      <c r="K161" s="25">
        <f>ноя.14!K161+дек.14!H161-дек.14!G161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25">
        <v>4.18</v>
      </c>
      <c r="G162" s="25">
        <f t="shared" si="4"/>
        <v>0</v>
      </c>
      <c r="H162" s="5"/>
      <c r="I162" s="5"/>
      <c r="J162" s="5"/>
      <c r="K162" s="25">
        <f>ноя.14!K162+дек.14!H162-дек.14!G162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25">
        <v>4.18</v>
      </c>
      <c r="G163" s="25">
        <f t="shared" si="4"/>
        <v>0</v>
      </c>
      <c r="H163" s="5"/>
      <c r="I163" s="5"/>
      <c r="J163" s="5"/>
      <c r="K163" s="25">
        <f>ноя.14!K163+дек.14!H163-дек.14!G163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25">
        <v>4.18</v>
      </c>
      <c r="G164" s="25">
        <f t="shared" si="4"/>
        <v>0</v>
      </c>
      <c r="H164" s="5"/>
      <c r="I164" s="5"/>
      <c r="J164" s="5"/>
      <c r="K164" s="25">
        <f>ноя.14!K164+дек.14!H164-дек.14!G164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25">
        <v>4.18</v>
      </c>
      <c r="G165" s="25">
        <f t="shared" si="4"/>
        <v>0</v>
      </c>
      <c r="H165" s="5"/>
      <c r="I165" s="5"/>
      <c r="J165" s="5"/>
      <c r="K165" s="25">
        <f>ноя.14!K165+дек.14!H165-дек.14!G165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25">
        <v>4.18</v>
      </c>
      <c r="G166" s="25">
        <f t="shared" si="4"/>
        <v>0</v>
      </c>
      <c r="H166" s="5"/>
      <c r="I166" s="5"/>
      <c r="J166" s="5"/>
      <c r="K166" s="25">
        <f>ноя.14!K166+дек.14!H166-дек.14!G166</f>
        <v>0</v>
      </c>
    </row>
    <row r="167" spans="1:11" x14ac:dyDescent="0.25">
      <c r="A167" s="5" t="s">
        <v>106</v>
      </c>
      <c r="B167" s="5">
        <v>170</v>
      </c>
      <c r="C167" s="25">
        <v>251.2</v>
      </c>
      <c r="D167" s="25">
        <v>251.2</v>
      </c>
      <c r="E167" s="25">
        <f t="shared" si="5"/>
        <v>0</v>
      </c>
      <c r="F167" s="25">
        <v>4.18</v>
      </c>
      <c r="G167" s="25">
        <f t="shared" si="4"/>
        <v>0</v>
      </c>
      <c r="H167" s="5"/>
      <c r="I167" s="5"/>
      <c r="J167" s="5"/>
      <c r="K167" s="25">
        <f>ноя.14!K167+дек.14!H167-дек.14!G167</f>
        <v>-1023.8187999999998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25">
        <v>4.18</v>
      </c>
      <c r="G168" s="25">
        <f t="shared" si="4"/>
        <v>0</v>
      </c>
      <c r="H168" s="5"/>
      <c r="I168" s="5"/>
      <c r="J168" s="5"/>
      <c r="K168" s="25">
        <f>ноя.14!K168+дек.14!H168-дек.14!G168</f>
        <v>0</v>
      </c>
    </row>
    <row r="169" spans="1:11" x14ac:dyDescent="0.25">
      <c r="A169" s="5" t="s">
        <v>38</v>
      </c>
      <c r="B169" s="5">
        <v>172</v>
      </c>
      <c r="C169" s="25">
        <v>285.14</v>
      </c>
      <c r="D169" s="25">
        <v>285.14</v>
      </c>
      <c r="E169" s="25">
        <f t="shared" si="5"/>
        <v>0</v>
      </c>
      <c r="F169" s="25">
        <v>4.18</v>
      </c>
      <c r="G169" s="25">
        <f t="shared" si="4"/>
        <v>0</v>
      </c>
      <c r="H169" s="5"/>
      <c r="I169" s="5"/>
      <c r="J169" s="21"/>
      <c r="K169" s="25">
        <f>ноя.14!K169+дек.14!H169-дек.14!G169</f>
        <v>1172.9947999999999</v>
      </c>
    </row>
    <row r="170" spans="1:11" x14ac:dyDescent="0.25">
      <c r="A170" s="5" t="s">
        <v>39</v>
      </c>
      <c r="B170" s="5">
        <v>173</v>
      </c>
      <c r="C170" s="25">
        <v>7601.91</v>
      </c>
      <c r="D170" s="25">
        <v>7601.91</v>
      </c>
      <c r="E170" s="25">
        <f t="shared" si="5"/>
        <v>0</v>
      </c>
      <c r="F170" s="25">
        <v>4.18</v>
      </c>
      <c r="G170" s="25">
        <f t="shared" si="4"/>
        <v>0</v>
      </c>
      <c r="H170" s="5"/>
      <c r="I170" s="5"/>
      <c r="J170" s="21"/>
      <c r="K170" s="25">
        <f>ноя.14!K170+дек.14!H170-дек.14!G170</f>
        <v>-11166.812599999997</v>
      </c>
    </row>
    <row r="171" spans="1:11" x14ac:dyDescent="0.25">
      <c r="A171" s="5" t="s">
        <v>71</v>
      </c>
      <c r="B171" s="12">
        <v>174</v>
      </c>
      <c r="C171" s="25">
        <v>0.53</v>
      </c>
      <c r="D171" s="25">
        <v>0.53</v>
      </c>
      <c r="E171" s="25">
        <f t="shared" si="5"/>
        <v>0</v>
      </c>
      <c r="F171" s="25">
        <v>4.18</v>
      </c>
      <c r="G171" s="25">
        <f t="shared" si="4"/>
        <v>0</v>
      </c>
      <c r="H171" s="5"/>
      <c r="I171" s="5"/>
      <c r="J171" s="5"/>
      <c r="K171" s="25">
        <f>ноя.14!K171+дек.14!H171-дек.14!G171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25">
        <v>4.18</v>
      </c>
      <c r="G172" s="25">
        <f t="shared" si="4"/>
        <v>0</v>
      </c>
      <c r="H172" s="5"/>
      <c r="I172" s="5"/>
      <c r="J172" s="5"/>
      <c r="K172" s="25">
        <f>ноя.14!K172+дек.14!H172-дек.14!G172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25">
        <v>4.18</v>
      </c>
      <c r="G173" s="25">
        <f t="shared" si="4"/>
        <v>0</v>
      </c>
      <c r="H173" s="5"/>
      <c r="I173" s="5"/>
      <c r="J173" s="5"/>
      <c r="K173" s="25">
        <f>ноя.14!K173+дек.14!H173-дек.14!G173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25">
        <v>4.18</v>
      </c>
      <c r="G174" s="25">
        <f t="shared" si="4"/>
        <v>0</v>
      </c>
      <c r="H174" s="5"/>
      <c r="I174" s="5"/>
      <c r="J174" s="5"/>
      <c r="K174" s="25">
        <f>ноя.14!K174+дек.14!H174-дек.14!G174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25">
        <v>4.18</v>
      </c>
      <c r="G175" s="25">
        <f t="shared" si="4"/>
        <v>0</v>
      </c>
      <c r="H175" s="5"/>
      <c r="I175" s="5"/>
      <c r="J175" s="5"/>
      <c r="K175" s="25">
        <f>ноя.14!K175+дек.14!H175-дек.14!G175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25">
        <v>4.18</v>
      </c>
      <c r="G176" s="25">
        <f t="shared" si="4"/>
        <v>0</v>
      </c>
      <c r="H176" s="5"/>
      <c r="I176" s="5"/>
      <c r="J176" s="5"/>
      <c r="K176" s="25">
        <f>ноя.14!K176+дек.14!H176-дек.14!G176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25">
        <v>4.18</v>
      </c>
      <c r="G177" s="25">
        <f t="shared" si="4"/>
        <v>0</v>
      </c>
      <c r="H177" s="5"/>
      <c r="I177" s="5"/>
      <c r="J177" s="5"/>
      <c r="K177" s="25">
        <f>ноя.14!K177+дек.14!H177-дек.14!G177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25">
        <v>4.18</v>
      </c>
      <c r="G178" s="25">
        <f t="shared" si="4"/>
        <v>0</v>
      </c>
      <c r="H178" s="5"/>
      <c r="I178" s="5"/>
      <c r="J178" s="5"/>
      <c r="K178" s="25">
        <f>ноя.14!K178+дек.14!H178-дек.14!G178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25">
        <v>4.18</v>
      </c>
      <c r="G179" s="25">
        <f t="shared" si="4"/>
        <v>0</v>
      </c>
      <c r="H179" s="5"/>
      <c r="I179" s="5"/>
      <c r="J179" s="5"/>
      <c r="K179" s="25">
        <f>ноя.14!K179+дек.14!H179-дек.14!G179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25">
        <v>4.18</v>
      </c>
      <c r="G180" s="25">
        <f t="shared" si="4"/>
        <v>0</v>
      </c>
      <c r="H180" s="5"/>
      <c r="I180" s="5"/>
      <c r="J180" s="5"/>
      <c r="K180" s="25">
        <f>ноя.14!K180+дек.14!H180-дек.14!G180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25">
        <v>4.18</v>
      </c>
      <c r="G181" s="25">
        <f t="shared" si="4"/>
        <v>0</v>
      </c>
      <c r="H181" s="5"/>
      <c r="I181" s="5"/>
      <c r="J181" s="5"/>
      <c r="K181" s="25">
        <f>ноя.14!K181+дек.14!H181-дек.14!G181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25">
        <v>4.18</v>
      </c>
      <c r="G182" s="25">
        <f t="shared" si="4"/>
        <v>0</v>
      </c>
      <c r="H182" s="5"/>
      <c r="I182" s="5"/>
      <c r="J182" s="5"/>
      <c r="K182" s="25">
        <f>ноя.14!K182+дек.14!H182-дек.14!G182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25">
        <v>4.18</v>
      </c>
      <c r="G183" s="25">
        <f t="shared" si="4"/>
        <v>0</v>
      </c>
      <c r="H183" s="5"/>
      <c r="I183" s="5"/>
      <c r="J183" s="5"/>
      <c r="K183" s="25">
        <f>ноя.14!K183+дек.14!H183-дек.14!G183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25">
        <v>4.18</v>
      </c>
      <c r="G184" s="25">
        <f t="shared" si="4"/>
        <v>0</v>
      </c>
      <c r="H184" s="5"/>
      <c r="I184" s="5"/>
      <c r="J184" s="5"/>
      <c r="K184" s="25">
        <f>ноя.14!K184+дек.14!H184-дек.14!G184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25">
        <v>4.18</v>
      </c>
      <c r="G185" s="25">
        <f t="shared" si="4"/>
        <v>0</v>
      </c>
      <c r="H185" s="5"/>
      <c r="I185" s="5"/>
      <c r="J185" s="5"/>
      <c r="K185" s="25">
        <f>ноя.14!K185+дек.14!H185-дек.14!G185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25">
        <v>4.18</v>
      </c>
      <c r="G186" s="25">
        <f t="shared" si="4"/>
        <v>0</v>
      </c>
      <c r="H186" s="5"/>
      <c r="I186" s="5"/>
      <c r="J186" s="5"/>
      <c r="K186" s="25">
        <f>ноя.14!K186+дек.14!H186-дек.14!G186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25">
        <v>4.18</v>
      </c>
      <c r="G187" s="25">
        <f t="shared" si="4"/>
        <v>0</v>
      </c>
      <c r="H187" s="5"/>
      <c r="I187" s="5"/>
      <c r="J187" s="5"/>
      <c r="K187" s="25">
        <f>ноя.14!K187+дек.14!H187-дек.14!G187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25">
        <v>4.18</v>
      </c>
      <c r="G188" s="25">
        <f t="shared" si="4"/>
        <v>0</v>
      </c>
      <c r="H188" s="5"/>
      <c r="I188" s="5"/>
      <c r="J188" s="5"/>
      <c r="K188" s="25">
        <f>ноя.14!K188+дек.14!H188-дек.14!G188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25">
        <v>4.18</v>
      </c>
      <c r="G189" s="25">
        <f t="shared" si="4"/>
        <v>0</v>
      </c>
      <c r="H189" s="5"/>
      <c r="I189" s="5"/>
      <c r="J189" s="5"/>
      <c r="K189" s="25">
        <f>ноя.14!K189+дек.14!H189-дек.14!G189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25">
        <v>4.18</v>
      </c>
      <c r="G190" s="25">
        <f t="shared" si="4"/>
        <v>0</v>
      </c>
      <c r="H190" s="5"/>
      <c r="I190" s="5"/>
      <c r="J190" s="5"/>
      <c r="K190" s="25">
        <f>ноя.14!K190+дек.14!H190-дек.14!G190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25">
        <v>4.18</v>
      </c>
      <c r="G191" s="25">
        <f t="shared" si="4"/>
        <v>0</v>
      </c>
      <c r="H191" s="5"/>
      <c r="I191" s="5"/>
      <c r="J191" s="5"/>
      <c r="K191" s="25">
        <f>ноя.14!K191+дек.14!H191-дек.14!G191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25">
        <v>4.18</v>
      </c>
      <c r="G192" s="25">
        <f t="shared" si="4"/>
        <v>0</v>
      </c>
      <c r="H192" s="5"/>
      <c r="I192" s="5"/>
      <c r="J192" s="5"/>
      <c r="K192" s="25">
        <f>ноя.14!K192+дек.14!H192-дек.14!G192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25">
        <v>4.18</v>
      </c>
      <c r="G193" s="25">
        <f t="shared" si="4"/>
        <v>0</v>
      </c>
      <c r="H193" s="5"/>
      <c r="I193" s="5"/>
      <c r="J193" s="5"/>
      <c r="K193" s="25">
        <f>ноя.14!K193+дек.14!H193-дек.14!G193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25">
        <v>4.18</v>
      </c>
      <c r="G194" s="25">
        <f t="shared" si="4"/>
        <v>0</v>
      </c>
      <c r="H194" s="5"/>
      <c r="I194" s="5"/>
      <c r="J194" s="5"/>
      <c r="K194" s="25">
        <f>ноя.14!K194+дек.14!H194-дек.14!G194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25">
        <v>4.18</v>
      </c>
      <c r="G195" s="25">
        <f t="shared" si="4"/>
        <v>0</v>
      </c>
      <c r="H195" s="5"/>
      <c r="I195" s="5"/>
      <c r="J195" s="5"/>
      <c r="K195" s="25">
        <f>ноя.14!K195+дек.14!H195-дек.14!G195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25">
        <v>4.18</v>
      </c>
      <c r="G196" s="25">
        <f t="shared" si="4"/>
        <v>0</v>
      </c>
      <c r="H196" s="5"/>
      <c r="I196" s="5"/>
      <c r="J196" s="5"/>
      <c r="K196" s="25">
        <f>ноя.14!K196+дек.14!H196-дек.14!G196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25">
        <v>4.18</v>
      </c>
      <c r="G197" s="25">
        <f t="shared" si="4"/>
        <v>0</v>
      </c>
      <c r="H197" s="5"/>
      <c r="I197" s="5"/>
      <c r="J197" s="5"/>
      <c r="K197" s="25">
        <f>ноя.14!K197+дек.14!H197-дек.14!G197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si="5"/>
        <v>0</v>
      </c>
      <c r="F198" s="25">
        <v>4.18</v>
      </c>
      <c r="G198" s="25">
        <f t="shared" si="4"/>
        <v>0</v>
      </c>
      <c r="H198" s="5"/>
      <c r="I198" s="5"/>
      <c r="J198" s="5"/>
      <c r="K198" s="25">
        <f>ноя.14!K198+дек.14!H198-дек.14!G198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5"/>
        <v>0</v>
      </c>
      <c r="F199" s="25">
        <v>4.18</v>
      </c>
      <c r="G199" s="25">
        <f t="shared" ref="G199:G262" si="6">F199*E199</f>
        <v>0</v>
      </c>
      <c r="H199" s="5"/>
      <c r="I199" s="5"/>
      <c r="J199" s="5"/>
      <c r="K199" s="25">
        <f>ноя.14!K199+дек.14!H199-дек.14!G199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ref="E200:E263" si="7">D200-C200</f>
        <v>0</v>
      </c>
      <c r="F200" s="25">
        <v>4.18</v>
      </c>
      <c r="G200" s="25">
        <f t="shared" si="6"/>
        <v>0</v>
      </c>
      <c r="H200" s="5"/>
      <c r="I200" s="5"/>
      <c r="J200" s="5"/>
      <c r="K200" s="25">
        <f>ноя.14!K200+дек.14!H200-дек.14!G200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25">
        <v>4.18</v>
      </c>
      <c r="G201" s="25">
        <f t="shared" si="6"/>
        <v>0</v>
      </c>
      <c r="H201" s="5"/>
      <c r="I201" s="5"/>
      <c r="J201" s="5"/>
      <c r="K201" s="25">
        <f>ноя.14!K201+дек.14!H201-дек.14!G201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25">
        <v>4.18</v>
      </c>
      <c r="G202" s="25">
        <f t="shared" si="6"/>
        <v>0</v>
      </c>
      <c r="H202" s="5"/>
      <c r="I202" s="5"/>
      <c r="J202" s="5"/>
      <c r="K202" s="25">
        <f>ноя.14!K202+дек.14!H202-дек.14!G202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25">
        <v>4.18</v>
      </c>
      <c r="G203" s="25">
        <f t="shared" si="6"/>
        <v>0</v>
      </c>
      <c r="H203" s="5"/>
      <c r="I203" s="5"/>
      <c r="J203" s="5"/>
      <c r="K203" s="25">
        <f>ноя.14!K203+дек.14!H203-дек.14!G203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25">
        <v>4.18</v>
      </c>
      <c r="G204" s="25">
        <f t="shared" si="6"/>
        <v>0</v>
      </c>
      <c r="H204" s="5"/>
      <c r="I204" s="5"/>
      <c r="J204" s="5"/>
      <c r="K204" s="25">
        <f>ноя.14!K204+дек.14!H204-дек.14!G204</f>
        <v>0</v>
      </c>
    </row>
    <row r="205" spans="1:11" x14ac:dyDescent="0.25">
      <c r="A205" s="5" t="s">
        <v>146</v>
      </c>
      <c r="B205" s="5">
        <v>209</v>
      </c>
      <c r="C205" s="25">
        <v>2.92</v>
      </c>
      <c r="D205" s="25">
        <v>2.92</v>
      </c>
      <c r="E205" s="25">
        <f t="shared" si="7"/>
        <v>0</v>
      </c>
      <c r="F205" s="25">
        <v>4.18</v>
      </c>
      <c r="G205" s="25">
        <f t="shared" si="6"/>
        <v>0</v>
      </c>
      <c r="H205" s="5"/>
      <c r="I205" s="5"/>
      <c r="J205" s="5"/>
      <c r="K205" s="25">
        <f>ноя.14!K205+дек.14!H205-дек.14!G205</f>
        <v>-5.7683999999999989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25">
        <v>4.18</v>
      </c>
      <c r="G206" s="25">
        <f t="shared" si="6"/>
        <v>0</v>
      </c>
      <c r="H206" s="5"/>
      <c r="I206" s="5"/>
      <c r="J206" s="5"/>
      <c r="K206" s="25">
        <f>ноя.14!K206+дек.14!H206-дек.14!G206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25">
        <v>4.18</v>
      </c>
      <c r="G207" s="25">
        <f t="shared" si="6"/>
        <v>0</v>
      </c>
      <c r="H207" s="5"/>
      <c r="I207" s="5"/>
      <c r="J207" s="5"/>
      <c r="K207" s="25">
        <f>ноя.14!K207+дек.14!H207-дек.14!G207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25">
        <v>4.18</v>
      </c>
      <c r="G208" s="25">
        <f t="shared" si="6"/>
        <v>0</v>
      </c>
      <c r="H208" s="5"/>
      <c r="I208" s="5"/>
      <c r="J208" s="5"/>
      <c r="K208" s="25">
        <f>ноя.14!K208+дек.14!H208-дек.14!G208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25">
        <v>4.18</v>
      </c>
      <c r="G209" s="25">
        <f t="shared" si="6"/>
        <v>0</v>
      </c>
      <c r="H209" s="5"/>
      <c r="I209" s="5"/>
      <c r="J209" s="5"/>
      <c r="K209" s="25">
        <f>ноя.14!K209+дек.14!H209-дек.14!G209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25">
        <v>4.18</v>
      </c>
      <c r="G210" s="25">
        <f t="shared" si="6"/>
        <v>0</v>
      </c>
      <c r="H210" s="5"/>
      <c r="I210" s="5"/>
      <c r="J210" s="5"/>
      <c r="K210" s="25">
        <f>ноя.14!K210+дек.14!H210-дек.14!G210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25">
        <v>4.18</v>
      </c>
      <c r="G211" s="25">
        <f t="shared" si="6"/>
        <v>0</v>
      </c>
      <c r="H211" s="5"/>
      <c r="I211" s="5"/>
      <c r="J211" s="5"/>
      <c r="K211" s="25">
        <f>ноя.14!K211+дек.14!H211-дек.14!G211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25">
        <v>4.18</v>
      </c>
      <c r="G212" s="25">
        <f t="shared" si="6"/>
        <v>0</v>
      </c>
      <c r="H212" s="5"/>
      <c r="I212" s="5"/>
      <c r="J212" s="5"/>
      <c r="K212" s="25">
        <f>ноя.14!K212+дек.14!H212-дек.14!G212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25">
        <v>4.18</v>
      </c>
      <c r="G213" s="25">
        <f t="shared" si="6"/>
        <v>0</v>
      </c>
      <c r="H213" s="5"/>
      <c r="I213" s="5"/>
      <c r="J213" s="5"/>
      <c r="K213" s="25">
        <f>ноя.14!K213+дек.14!H213-дек.14!G213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25">
        <v>4.18</v>
      </c>
      <c r="G214" s="25">
        <f t="shared" si="6"/>
        <v>0</v>
      </c>
      <c r="H214" s="5"/>
      <c r="I214" s="5"/>
      <c r="J214" s="5"/>
      <c r="K214" s="25">
        <f>ноя.14!K214+дек.14!H214-дек.14!G214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25">
        <v>4.18</v>
      </c>
      <c r="G215" s="25">
        <f t="shared" si="6"/>
        <v>0</v>
      </c>
      <c r="H215" s="5"/>
      <c r="I215" s="5"/>
      <c r="J215" s="5"/>
      <c r="K215" s="25">
        <f>ноя.14!K215+дек.14!H215-дек.14!G215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25">
        <v>4.18</v>
      </c>
      <c r="G216" s="25">
        <f t="shared" si="6"/>
        <v>0</v>
      </c>
      <c r="H216" s="5"/>
      <c r="I216" s="5"/>
      <c r="J216" s="5"/>
      <c r="K216" s="25">
        <f>ноя.14!K216+дек.14!H216-дек.14!G216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25">
        <v>4.18</v>
      </c>
      <c r="G217" s="25">
        <f t="shared" si="6"/>
        <v>0</v>
      </c>
      <c r="H217" s="5"/>
      <c r="I217" s="5"/>
      <c r="J217" s="5"/>
      <c r="K217" s="25">
        <f>ноя.14!K217+дек.14!H217-дек.14!G217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25">
        <v>4.18</v>
      </c>
      <c r="G218" s="25">
        <f t="shared" si="6"/>
        <v>0</v>
      </c>
      <c r="H218" s="5"/>
      <c r="I218" s="5"/>
      <c r="J218" s="5"/>
      <c r="K218" s="25">
        <f>ноя.14!K218+дек.14!H218-дек.14!G218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25">
        <v>4.18</v>
      </c>
      <c r="G219" s="25">
        <f t="shared" si="6"/>
        <v>0</v>
      </c>
      <c r="H219" s="5"/>
      <c r="I219" s="5"/>
      <c r="J219" s="5"/>
      <c r="K219" s="25">
        <f>ноя.14!K219+дек.14!H219-дек.14!G219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25">
        <v>4.18</v>
      </c>
      <c r="G220" s="25">
        <f t="shared" si="6"/>
        <v>0</v>
      </c>
      <c r="H220" s="5"/>
      <c r="I220" s="5"/>
      <c r="J220" s="5"/>
      <c r="K220" s="25">
        <f>ноя.14!K220+дек.14!H220-дек.14!G220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25">
        <v>4.18</v>
      </c>
      <c r="G221" s="25">
        <f t="shared" si="6"/>
        <v>0</v>
      </c>
      <c r="H221" s="5"/>
      <c r="I221" s="5"/>
      <c r="J221" s="5"/>
      <c r="K221" s="25">
        <f>ноя.14!K221+дек.14!H221-дек.14!G221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25">
        <v>4.18</v>
      </c>
      <c r="G222" s="25">
        <f t="shared" si="6"/>
        <v>0</v>
      </c>
      <c r="H222" s="5"/>
      <c r="I222" s="5"/>
      <c r="J222" s="5"/>
      <c r="K222" s="25">
        <f>ноя.14!K222+дек.14!H222-дек.14!G222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25">
        <v>4.18</v>
      </c>
      <c r="G223" s="25">
        <f t="shared" si="6"/>
        <v>0</v>
      </c>
      <c r="H223" s="5"/>
      <c r="I223" s="5"/>
      <c r="J223" s="5"/>
      <c r="K223" s="25">
        <f>ноя.14!K223+дек.14!H223-дек.14!G223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25">
        <v>4.18</v>
      </c>
      <c r="G224" s="25">
        <f t="shared" si="6"/>
        <v>0</v>
      </c>
      <c r="H224" s="5"/>
      <c r="I224" s="5"/>
      <c r="J224" s="5"/>
      <c r="K224" s="25">
        <f>ноя.14!K224+дек.14!H224-дек.14!G224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25">
        <v>4.18</v>
      </c>
      <c r="G225" s="25">
        <f t="shared" si="6"/>
        <v>0</v>
      </c>
      <c r="H225" s="5"/>
      <c r="I225" s="5"/>
      <c r="J225" s="5"/>
      <c r="K225" s="25">
        <f>ноя.14!K225+дек.14!H225-дек.14!G225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25">
        <v>4.18</v>
      </c>
      <c r="G226" s="25">
        <f t="shared" si="6"/>
        <v>0</v>
      </c>
      <c r="H226" s="5"/>
      <c r="I226" s="5"/>
      <c r="J226" s="5"/>
      <c r="K226" s="25">
        <f>ноя.14!K226+дек.14!H226-дек.14!G226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25">
        <v>4.18</v>
      </c>
      <c r="G227" s="25">
        <f t="shared" si="6"/>
        <v>0</v>
      </c>
      <c r="H227" s="5"/>
      <c r="I227" s="5"/>
      <c r="J227" s="5"/>
      <c r="K227" s="25">
        <f>ноя.14!K227+дек.14!H227-дек.14!G227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25">
        <v>4.18</v>
      </c>
      <c r="G228" s="25">
        <f t="shared" si="6"/>
        <v>0</v>
      </c>
      <c r="H228" s="5"/>
      <c r="I228" s="5"/>
      <c r="J228" s="5"/>
      <c r="K228" s="25">
        <f>ноя.14!K228+дек.14!H228-дек.14!G228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25">
        <v>4.18</v>
      </c>
      <c r="G229" s="25">
        <f t="shared" si="6"/>
        <v>0</v>
      </c>
      <c r="H229" s="5"/>
      <c r="I229" s="5"/>
      <c r="J229" s="5"/>
      <c r="K229" s="25">
        <f>ноя.14!K229+дек.14!H229-дек.14!G229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25">
        <v>4.18</v>
      </c>
      <c r="G230" s="25">
        <f t="shared" si="6"/>
        <v>0</v>
      </c>
      <c r="H230" s="5"/>
      <c r="I230" s="5"/>
      <c r="J230" s="5"/>
      <c r="K230" s="25">
        <f>ноя.14!K230+дек.14!H230-дек.14!G230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25">
        <v>4.18</v>
      </c>
      <c r="G231" s="25">
        <f t="shared" si="6"/>
        <v>0</v>
      </c>
      <c r="H231" s="5"/>
      <c r="I231" s="5"/>
      <c r="J231" s="5"/>
      <c r="K231" s="25">
        <f>ноя.14!K231+дек.14!H231-дек.14!G231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25">
        <v>4.18</v>
      </c>
      <c r="G232" s="25">
        <f t="shared" si="6"/>
        <v>0</v>
      </c>
      <c r="H232" s="5"/>
      <c r="I232" s="5"/>
      <c r="J232" s="5"/>
      <c r="K232" s="25">
        <f>ноя.14!K232+дек.14!H232-дек.14!G232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25">
        <v>4.18</v>
      </c>
      <c r="G233" s="25">
        <f t="shared" si="6"/>
        <v>0</v>
      </c>
      <c r="H233" s="5"/>
      <c r="I233" s="5"/>
      <c r="J233" s="5"/>
      <c r="K233" s="25">
        <f>ноя.14!K233+дек.14!H233-дек.14!G233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25">
        <v>4.18</v>
      </c>
      <c r="G234" s="25">
        <f t="shared" si="6"/>
        <v>0</v>
      </c>
      <c r="H234" s="5"/>
      <c r="I234" s="5"/>
      <c r="J234" s="5"/>
      <c r="K234" s="25">
        <f>ноя.14!K234+дек.14!H234-дек.14!G234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25">
        <v>4.18</v>
      </c>
      <c r="G235" s="25">
        <f t="shared" si="6"/>
        <v>0</v>
      </c>
      <c r="H235" s="5"/>
      <c r="I235" s="5"/>
      <c r="J235" s="5"/>
      <c r="K235" s="25">
        <f>ноя.14!K235+дек.14!H235-дек.14!G235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25">
        <v>4.18</v>
      </c>
      <c r="G236" s="25">
        <f t="shared" si="6"/>
        <v>0</v>
      </c>
      <c r="H236" s="5"/>
      <c r="I236" s="5"/>
      <c r="J236" s="5"/>
      <c r="K236" s="25">
        <f>ноя.14!K236+дек.14!H236-дек.14!G236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25">
        <v>4.18</v>
      </c>
      <c r="G237" s="25">
        <f t="shared" si="6"/>
        <v>0</v>
      </c>
      <c r="H237" s="5"/>
      <c r="I237" s="5"/>
      <c r="J237" s="5"/>
      <c r="K237" s="25">
        <f>ноя.14!K237+дек.14!H237-дек.14!G237</f>
        <v>0</v>
      </c>
    </row>
    <row r="238" spans="1:11" x14ac:dyDescent="0.25">
      <c r="A238" s="5" t="s">
        <v>72</v>
      </c>
      <c r="B238" s="5">
        <v>242</v>
      </c>
      <c r="C238" s="25">
        <v>18.27</v>
      </c>
      <c r="D238" s="25">
        <v>18.27</v>
      </c>
      <c r="E238" s="25">
        <f t="shared" si="7"/>
        <v>0</v>
      </c>
      <c r="F238" s="25">
        <v>4.18</v>
      </c>
      <c r="G238" s="25">
        <f t="shared" si="6"/>
        <v>0</v>
      </c>
      <c r="H238" s="5"/>
      <c r="I238" s="5"/>
      <c r="J238" s="5"/>
      <c r="K238" s="25">
        <f>ноя.14!K238+дек.14!H238-дек.14!G238</f>
        <v>26.849199999999996</v>
      </c>
    </row>
    <row r="239" spans="1:11" x14ac:dyDescent="0.25">
      <c r="A239" s="5" t="s">
        <v>125</v>
      </c>
      <c r="B239" s="5">
        <v>243</v>
      </c>
      <c r="C239" s="25">
        <v>1817.93</v>
      </c>
      <c r="D239" s="25">
        <v>1817.93</v>
      </c>
      <c r="E239" s="25">
        <f t="shared" si="7"/>
        <v>0</v>
      </c>
      <c r="F239" s="25">
        <v>4.18</v>
      </c>
      <c r="G239" s="25">
        <f t="shared" si="6"/>
        <v>0</v>
      </c>
      <c r="H239" s="5"/>
      <c r="I239" s="5"/>
      <c r="J239" s="5"/>
      <c r="K239" s="25">
        <f>ноя.14!K239+дек.14!H239-дек.14!G239</f>
        <v>-5687.0199999999995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25">
        <v>4.18</v>
      </c>
      <c r="G240" s="25">
        <f t="shared" si="6"/>
        <v>0</v>
      </c>
      <c r="H240" s="5"/>
      <c r="I240" s="5"/>
      <c r="J240" s="5"/>
      <c r="K240" s="25">
        <f>ноя.14!K240+дек.14!H240-дек.14!G240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25">
        <v>4.18</v>
      </c>
      <c r="G241" s="25">
        <f t="shared" si="6"/>
        <v>0</v>
      </c>
      <c r="H241" s="5"/>
      <c r="I241" s="5"/>
      <c r="J241" s="5"/>
      <c r="K241" s="25">
        <f>ноя.14!K241+дек.14!H241-дек.14!G241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25">
        <v>4.18</v>
      </c>
      <c r="G242" s="25">
        <f t="shared" si="6"/>
        <v>0</v>
      </c>
      <c r="H242" s="5"/>
      <c r="I242" s="5"/>
      <c r="J242" s="5"/>
      <c r="K242" s="25">
        <f>ноя.14!K242+дек.14!H242-дек.14!G242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25">
        <v>4.18</v>
      </c>
      <c r="G243" s="25">
        <f t="shared" si="6"/>
        <v>0</v>
      </c>
      <c r="H243" s="5"/>
      <c r="I243" s="5"/>
      <c r="J243" s="5"/>
      <c r="K243" s="25">
        <f>ноя.14!K243+дек.14!H243-дек.14!G243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25">
        <v>4.18</v>
      </c>
      <c r="G244" s="25">
        <f t="shared" si="6"/>
        <v>0</v>
      </c>
      <c r="H244" s="5"/>
      <c r="I244" s="5"/>
      <c r="J244" s="5"/>
      <c r="K244" s="25">
        <f>ноя.14!K244+дек.14!H244-дек.14!G244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25">
        <v>4.18</v>
      </c>
      <c r="G245" s="25">
        <f t="shared" si="6"/>
        <v>0</v>
      </c>
      <c r="H245" s="5"/>
      <c r="I245" s="5"/>
      <c r="J245" s="5"/>
      <c r="K245" s="25">
        <f>ноя.14!K245+дек.14!H245-дек.14!G245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25">
        <v>4.18</v>
      </c>
      <c r="G246" s="25">
        <f t="shared" si="6"/>
        <v>0</v>
      </c>
      <c r="H246" s="5"/>
      <c r="I246" s="5"/>
      <c r="J246" s="5"/>
      <c r="K246" s="25">
        <f>ноя.14!K246+дек.14!H246-дек.14!G246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25">
        <v>4.18</v>
      </c>
      <c r="G247" s="25">
        <f t="shared" si="6"/>
        <v>0</v>
      </c>
      <c r="H247" s="5"/>
      <c r="I247" s="5"/>
      <c r="J247" s="5"/>
      <c r="K247" s="25">
        <f>ноя.14!K247+дек.14!H247-дек.14!G247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25">
        <v>4.18</v>
      </c>
      <c r="G248" s="25">
        <f t="shared" si="6"/>
        <v>0</v>
      </c>
      <c r="H248" s="5"/>
      <c r="I248" s="5"/>
      <c r="J248" s="5"/>
      <c r="K248" s="25">
        <f>ноя.14!K248+дек.14!H248-дек.14!G248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25">
        <v>4.18</v>
      </c>
      <c r="G249" s="25">
        <f t="shared" si="6"/>
        <v>0</v>
      </c>
      <c r="H249" s="5"/>
      <c r="I249" s="5"/>
      <c r="J249" s="5"/>
      <c r="K249" s="25">
        <f>ноя.14!K249+дек.14!H249-дек.14!G249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25">
        <v>4.18</v>
      </c>
      <c r="G250" s="25">
        <f t="shared" si="6"/>
        <v>0</v>
      </c>
      <c r="H250" s="5"/>
      <c r="I250" s="5"/>
      <c r="J250" s="5"/>
      <c r="K250" s="25">
        <f>ноя.14!K250+дек.14!H250-дек.14!G250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25">
        <v>4.18</v>
      </c>
      <c r="G251" s="25">
        <f t="shared" si="6"/>
        <v>0</v>
      </c>
      <c r="H251" s="5"/>
      <c r="I251" s="5"/>
      <c r="J251" s="5"/>
      <c r="K251" s="25">
        <f>ноя.14!K251+дек.14!H251-дек.14!G251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25">
        <v>4.18</v>
      </c>
      <c r="G252" s="25">
        <f t="shared" si="6"/>
        <v>0</v>
      </c>
      <c r="H252" s="5"/>
      <c r="I252" s="5"/>
      <c r="J252" s="5"/>
      <c r="K252" s="25">
        <f>ноя.14!K252+дек.14!H252-дек.14!G252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25">
        <v>4.18</v>
      </c>
      <c r="G253" s="25">
        <f t="shared" si="6"/>
        <v>0</v>
      </c>
      <c r="H253" s="5"/>
      <c r="I253" s="5"/>
      <c r="J253" s="5"/>
      <c r="K253" s="25">
        <f>ноя.14!K253+дек.14!H253-дек.14!G253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25">
        <v>4.18</v>
      </c>
      <c r="G254" s="25">
        <f t="shared" si="6"/>
        <v>0</v>
      </c>
      <c r="H254" s="5"/>
      <c r="I254" s="5"/>
      <c r="J254" s="5"/>
      <c r="K254" s="25">
        <f>ноя.14!K254+дек.14!H254-дек.14!G254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25">
        <v>4.18</v>
      </c>
      <c r="G255" s="25">
        <f t="shared" si="6"/>
        <v>0</v>
      </c>
      <c r="H255" s="5"/>
      <c r="I255" s="5"/>
      <c r="J255" s="5"/>
      <c r="K255" s="25">
        <f>ноя.14!K255+дек.14!H255-дек.14!G255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25">
        <v>4.18</v>
      </c>
      <c r="G256" s="25">
        <f t="shared" si="6"/>
        <v>0</v>
      </c>
      <c r="H256" s="5"/>
      <c r="I256" s="5"/>
      <c r="J256" s="5"/>
      <c r="K256" s="25">
        <f>ноя.14!K256+дек.14!H256-дек.14!G256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25">
        <v>4.18</v>
      </c>
      <c r="G257" s="25">
        <f t="shared" si="6"/>
        <v>0</v>
      </c>
      <c r="H257" s="5"/>
      <c r="I257" s="5"/>
      <c r="J257" s="5"/>
      <c r="K257" s="25">
        <f>ноя.14!K257+дек.14!H257-дек.14!G257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25">
        <v>4.18</v>
      </c>
      <c r="G258" s="25">
        <f t="shared" si="6"/>
        <v>0</v>
      </c>
      <c r="H258" s="5"/>
      <c r="I258" s="5"/>
      <c r="J258" s="5"/>
      <c r="K258" s="25">
        <f>ноя.14!K258+дек.14!H258-дек.14!G258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25">
        <v>4.18</v>
      </c>
      <c r="G259" s="25">
        <f t="shared" si="6"/>
        <v>0</v>
      </c>
      <c r="H259" s="5"/>
      <c r="I259" s="5"/>
      <c r="J259" s="5"/>
      <c r="K259" s="25">
        <f>ноя.14!K259+дек.14!H259-дек.14!G259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25">
        <v>4.18</v>
      </c>
      <c r="G260" s="25">
        <f t="shared" si="6"/>
        <v>0</v>
      </c>
      <c r="H260" s="5"/>
      <c r="I260" s="5"/>
      <c r="J260" s="5"/>
      <c r="K260" s="25">
        <f>ноя.14!K260+дек.14!H260-дек.14!G260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25">
        <v>4.18</v>
      </c>
      <c r="G261" s="25">
        <f t="shared" si="6"/>
        <v>0</v>
      </c>
      <c r="H261" s="5"/>
      <c r="I261" s="5"/>
      <c r="J261" s="5"/>
      <c r="K261" s="25">
        <f>ноя.14!K261+дек.14!H261-дек.14!G261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si="7"/>
        <v>0</v>
      </c>
      <c r="F262" s="25">
        <v>4.18</v>
      </c>
      <c r="G262" s="25">
        <f t="shared" si="6"/>
        <v>0</v>
      </c>
      <c r="H262" s="5"/>
      <c r="I262" s="5"/>
      <c r="J262" s="5"/>
      <c r="K262" s="25">
        <f>ноя.14!K262+дек.14!H262-дек.14!G262</f>
        <v>0</v>
      </c>
    </row>
    <row r="263" spans="1:11" x14ac:dyDescent="0.25">
      <c r="A263" s="5" t="s">
        <v>6</v>
      </c>
      <c r="B263" s="5">
        <v>268</v>
      </c>
      <c r="C263" s="25">
        <v>222.77</v>
      </c>
      <c r="D263" s="25">
        <v>222.77</v>
      </c>
      <c r="E263" s="25">
        <f t="shared" si="7"/>
        <v>0</v>
      </c>
      <c r="F263" s="25">
        <v>4.18</v>
      </c>
      <c r="G263" s="25">
        <f t="shared" ref="G263:G326" si="8">F263*E263</f>
        <v>0</v>
      </c>
      <c r="H263" s="5"/>
      <c r="I263" s="5"/>
      <c r="J263" s="5"/>
      <c r="K263" s="25">
        <f>ноя.14!K263+дек.14!H263-дек.14!G263</f>
        <v>78.100999999999999</v>
      </c>
    </row>
    <row r="264" spans="1:11" x14ac:dyDescent="0.25">
      <c r="A264" s="5" t="s">
        <v>126</v>
      </c>
      <c r="B264" s="5">
        <v>269</v>
      </c>
      <c r="C264" s="25">
        <v>0.44</v>
      </c>
      <c r="D264" s="25">
        <v>0.44</v>
      </c>
      <c r="E264" s="25">
        <f t="shared" ref="E264:E327" si="9">D264-C264</f>
        <v>0</v>
      </c>
      <c r="F264" s="25">
        <v>4.18</v>
      </c>
      <c r="G264" s="25">
        <f t="shared" si="8"/>
        <v>0</v>
      </c>
      <c r="H264" s="5"/>
      <c r="I264" s="5"/>
      <c r="J264" s="5"/>
      <c r="K264" s="25">
        <f>ноя.14!K264+дек.14!H264-дек.14!G264</f>
        <v>0</v>
      </c>
    </row>
    <row r="265" spans="1:11" x14ac:dyDescent="0.25">
      <c r="A265" s="5" t="s">
        <v>136</v>
      </c>
      <c r="B265" s="5">
        <v>270</v>
      </c>
      <c r="C265" s="25">
        <v>100.53</v>
      </c>
      <c r="D265" s="25">
        <v>100.53</v>
      </c>
      <c r="E265" s="25">
        <f t="shared" si="9"/>
        <v>0</v>
      </c>
      <c r="F265" s="25">
        <v>4.18</v>
      </c>
      <c r="G265" s="25">
        <f t="shared" si="8"/>
        <v>0</v>
      </c>
      <c r="H265" s="5"/>
      <c r="I265" s="5"/>
      <c r="J265" s="5"/>
      <c r="K265" s="25">
        <f>ноя.14!K265+дек.14!H265-дек.14!G265</f>
        <v>-411.85539999999997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25">
        <v>4.18</v>
      </c>
      <c r="G266" s="25">
        <f t="shared" si="8"/>
        <v>0</v>
      </c>
      <c r="H266" s="5"/>
      <c r="I266" s="5"/>
      <c r="J266" s="5"/>
      <c r="K266" s="25">
        <f>ноя.14!K266+дек.14!H266-дек.14!G266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25">
        <v>4.18</v>
      </c>
      <c r="G267" s="25">
        <f t="shared" si="8"/>
        <v>0</v>
      </c>
      <c r="H267" s="5"/>
      <c r="I267" s="5"/>
      <c r="J267" s="5"/>
      <c r="K267" s="25">
        <f>ноя.14!K267+дек.14!H267-дек.14!G267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25">
        <v>4.18</v>
      </c>
      <c r="G268" s="25">
        <f t="shared" si="8"/>
        <v>0</v>
      </c>
      <c r="H268" s="5"/>
      <c r="I268" s="5"/>
      <c r="J268" s="5"/>
      <c r="K268" s="25">
        <f>ноя.14!K268+дек.14!H268-дек.14!G268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25">
        <v>4.18</v>
      </c>
      <c r="G269" s="25">
        <f t="shared" si="8"/>
        <v>0</v>
      </c>
      <c r="H269" s="5"/>
      <c r="I269" s="5"/>
      <c r="J269" s="5"/>
      <c r="K269" s="25">
        <f>ноя.14!K269+дек.14!H269-дек.14!G269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25">
        <v>4.18</v>
      </c>
      <c r="G270" s="25">
        <f t="shared" si="8"/>
        <v>0</v>
      </c>
      <c r="H270" s="5"/>
      <c r="I270" s="5"/>
      <c r="J270" s="5"/>
      <c r="K270" s="25">
        <f>ноя.14!K270+дек.14!H270-дек.14!G270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25">
        <v>4.18</v>
      </c>
      <c r="G271" s="25">
        <f t="shared" si="8"/>
        <v>0</v>
      </c>
      <c r="H271" s="5"/>
      <c r="I271" s="5"/>
      <c r="J271" s="5"/>
      <c r="K271" s="25">
        <f>ноя.14!K271+дек.14!H271-дек.14!G271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25">
        <v>4.18</v>
      </c>
      <c r="G272" s="25">
        <f t="shared" si="8"/>
        <v>0</v>
      </c>
      <c r="H272" s="5"/>
      <c r="I272" s="5"/>
      <c r="J272" s="5"/>
      <c r="K272" s="25">
        <f>ноя.14!K272+дек.14!H272-дек.14!G272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25">
        <v>4.18</v>
      </c>
      <c r="G273" s="25">
        <f t="shared" si="8"/>
        <v>0</v>
      </c>
      <c r="H273" s="5"/>
      <c r="I273" s="5"/>
      <c r="J273" s="5"/>
      <c r="K273" s="25">
        <f>ноя.14!K273+дек.14!H273-дек.14!G273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25">
        <v>4.18</v>
      </c>
      <c r="G274" s="25">
        <f t="shared" si="8"/>
        <v>0</v>
      </c>
      <c r="H274" s="5"/>
      <c r="I274" s="5"/>
      <c r="J274" s="5"/>
      <c r="K274" s="25">
        <f>ноя.14!K274+дек.14!H274-дек.14!G274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25">
        <v>4.18</v>
      </c>
      <c r="G275" s="25">
        <f t="shared" si="8"/>
        <v>0</v>
      </c>
      <c r="H275" s="5"/>
      <c r="I275" s="5"/>
      <c r="J275" s="5"/>
      <c r="K275" s="25">
        <f>ноя.14!K275+дек.14!H275-дек.14!G275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25">
        <v>4.18</v>
      </c>
      <c r="G276" s="25">
        <f t="shared" si="8"/>
        <v>0</v>
      </c>
      <c r="H276" s="5"/>
      <c r="I276" s="5"/>
      <c r="J276" s="5"/>
      <c r="K276" s="25">
        <f>ноя.14!K276+дек.14!H276-дек.14!G276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25">
        <v>4.18</v>
      </c>
      <c r="G277" s="25">
        <f t="shared" si="8"/>
        <v>0</v>
      </c>
      <c r="H277" s="5"/>
      <c r="I277" s="5"/>
      <c r="J277" s="5"/>
      <c r="K277" s="25">
        <f>ноя.14!K277+дек.14!H277-дек.14!G277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25">
        <v>4.18</v>
      </c>
      <c r="G278" s="25">
        <f t="shared" si="8"/>
        <v>0</v>
      </c>
      <c r="H278" s="5"/>
      <c r="I278" s="5"/>
      <c r="J278" s="5"/>
      <c r="K278" s="25">
        <f>ноя.14!K278+дек.14!H278-дек.14!G278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25">
        <v>4.18</v>
      </c>
      <c r="G279" s="25">
        <f t="shared" si="8"/>
        <v>0</v>
      </c>
      <c r="H279" s="5"/>
      <c r="I279" s="5"/>
      <c r="J279" s="5"/>
      <c r="K279" s="25">
        <f>ноя.14!K279+дек.14!H279-дек.14!G279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25">
        <v>4.18</v>
      </c>
      <c r="G280" s="25">
        <f t="shared" si="8"/>
        <v>0</v>
      </c>
      <c r="H280" s="5"/>
      <c r="I280" s="5"/>
      <c r="J280" s="5"/>
      <c r="K280" s="25">
        <f>ноя.14!K280+дек.14!H280-дек.14!G280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25">
        <v>4.18</v>
      </c>
      <c r="G281" s="25">
        <f t="shared" si="8"/>
        <v>0</v>
      </c>
      <c r="H281" s="5"/>
      <c r="I281" s="5"/>
      <c r="J281" s="5"/>
      <c r="K281" s="25">
        <f>ноя.14!K281+дек.14!H281-дек.14!G281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25">
        <v>4.18</v>
      </c>
      <c r="G282" s="25">
        <f t="shared" si="8"/>
        <v>0</v>
      </c>
      <c r="H282" s="5"/>
      <c r="I282" s="5"/>
      <c r="J282" s="5"/>
      <c r="K282" s="25">
        <f>ноя.14!K282+дек.14!H282-дек.14!G282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25">
        <v>4.18</v>
      </c>
      <c r="G283" s="25">
        <f t="shared" si="8"/>
        <v>0</v>
      </c>
      <c r="H283" s="5"/>
      <c r="I283" s="5"/>
      <c r="J283" s="5"/>
      <c r="K283" s="25">
        <f>ноя.14!K283+дек.14!H283-дек.14!G283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25">
        <v>4.18</v>
      </c>
      <c r="G284" s="25">
        <f t="shared" si="8"/>
        <v>0</v>
      </c>
      <c r="H284" s="5"/>
      <c r="I284" s="5"/>
      <c r="J284" s="5"/>
      <c r="K284" s="25">
        <f>ноя.14!K284+дек.14!H284-дек.14!G284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25">
        <v>4.18</v>
      </c>
      <c r="G285" s="25">
        <f t="shared" si="8"/>
        <v>0</v>
      </c>
      <c r="H285" s="5"/>
      <c r="I285" s="5"/>
      <c r="J285" s="5"/>
      <c r="K285" s="25">
        <f>ноя.14!K285+дек.14!H285-дек.14!G285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25">
        <v>4.18</v>
      </c>
      <c r="G286" s="25">
        <f t="shared" si="8"/>
        <v>0</v>
      </c>
      <c r="H286" s="5"/>
      <c r="I286" s="5"/>
      <c r="J286" s="5"/>
      <c r="K286" s="25">
        <f>ноя.14!K286+дек.14!H286-дек.14!G286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25">
        <v>4.18</v>
      </c>
      <c r="G287" s="25">
        <f t="shared" si="8"/>
        <v>0</v>
      </c>
      <c r="H287" s="5"/>
      <c r="I287" s="5"/>
      <c r="J287" s="5"/>
      <c r="K287" s="25">
        <f>ноя.14!K287+дек.14!H287-дек.14!G287</f>
        <v>0</v>
      </c>
    </row>
    <row r="288" spans="1:11" x14ac:dyDescent="0.25">
      <c r="A288" s="5" t="s">
        <v>138</v>
      </c>
      <c r="B288" s="5">
        <v>294</v>
      </c>
      <c r="C288" s="25">
        <v>9.5</v>
      </c>
      <c r="D288" s="25">
        <v>9.5</v>
      </c>
      <c r="E288" s="25">
        <f t="shared" si="9"/>
        <v>0</v>
      </c>
      <c r="F288" s="25">
        <v>4.18</v>
      </c>
      <c r="G288" s="25">
        <f t="shared" si="8"/>
        <v>0</v>
      </c>
      <c r="H288" s="5"/>
      <c r="I288" s="5"/>
      <c r="J288" s="5"/>
      <c r="K288" s="25">
        <f>ноя.14!K288+дек.14!H288-дек.14!G288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25">
        <v>4.18</v>
      </c>
      <c r="G289" s="25">
        <f t="shared" si="8"/>
        <v>0</v>
      </c>
      <c r="H289" s="5"/>
      <c r="I289" s="5"/>
      <c r="J289" s="5"/>
      <c r="K289" s="25">
        <f>ноя.14!K289+дек.14!H289-дек.14!G289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25">
        <v>4.18</v>
      </c>
      <c r="G290" s="25">
        <f t="shared" si="8"/>
        <v>0</v>
      </c>
      <c r="H290" s="5"/>
      <c r="I290" s="5"/>
      <c r="J290" s="5"/>
      <c r="K290" s="25">
        <f>ноя.14!K290+дек.14!H290-дек.14!G290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25">
        <v>4.18</v>
      </c>
      <c r="G291" s="25">
        <f t="shared" si="8"/>
        <v>0</v>
      </c>
      <c r="H291" s="5"/>
      <c r="I291" s="5"/>
      <c r="J291" s="5"/>
      <c r="K291" s="25">
        <f>ноя.14!K291+дек.14!H291-дек.14!G291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25">
        <v>4.18</v>
      </c>
      <c r="G292" s="25">
        <f t="shared" si="8"/>
        <v>0</v>
      </c>
      <c r="H292" s="5"/>
      <c r="I292" s="5"/>
      <c r="J292" s="5"/>
      <c r="K292" s="25">
        <f>ноя.14!K292+дек.14!H292-дек.14!G292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25">
        <v>4.18</v>
      </c>
      <c r="G293" s="25">
        <f t="shared" si="8"/>
        <v>0</v>
      </c>
      <c r="H293" s="5"/>
      <c r="I293" s="5"/>
      <c r="J293" s="5"/>
      <c r="K293" s="25">
        <f>ноя.14!K293+дек.14!H293-дек.14!G293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25">
        <v>4.18</v>
      </c>
      <c r="G294" s="25">
        <f t="shared" si="8"/>
        <v>0</v>
      </c>
      <c r="H294" s="5"/>
      <c r="I294" s="5"/>
      <c r="J294" s="5"/>
      <c r="K294" s="25">
        <f>ноя.14!K294+дек.14!H294-дек.14!G294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25">
        <v>4.18</v>
      </c>
      <c r="G295" s="25">
        <f t="shared" si="8"/>
        <v>0</v>
      </c>
      <c r="H295" s="5"/>
      <c r="I295" s="5"/>
      <c r="J295" s="5"/>
      <c r="K295" s="25">
        <f>ноя.14!K295+дек.14!H295-дек.14!G295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25">
        <v>4.18</v>
      </c>
      <c r="G296" s="25">
        <f t="shared" si="8"/>
        <v>0</v>
      </c>
      <c r="H296" s="5"/>
      <c r="I296" s="5"/>
      <c r="J296" s="5"/>
      <c r="K296" s="25">
        <f>ноя.14!K296+дек.14!H296-дек.14!G296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25">
        <v>4.18</v>
      </c>
      <c r="G297" s="25">
        <f t="shared" si="8"/>
        <v>0</v>
      </c>
      <c r="H297" s="5"/>
      <c r="I297" s="5"/>
      <c r="J297" s="5"/>
      <c r="K297" s="25">
        <f>ноя.14!K297+дек.14!H297-дек.14!G297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25">
        <v>4.18</v>
      </c>
      <c r="G298" s="25">
        <f t="shared" si="8"/>
        <v>0</v>
      </c>
      <c r="H298" s="5"/>
      <c r="I298" s="5"/>
      <c r="J298" s="5"/>
      <c r="K298" s="25">
        <f>ноя.14!K298+дек.14!H298-дек.14!G298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25">
        <v>4.18</v>
      </c>
      <c r="G299" s="25">
        <f t="shared" si="8"/>
        <v>0</v>
      </c>
      <c r="H299" s="5"/>
      <c r="I299" s="5"/>
      <c r="J299" s="5"/>
      <c r="K299" s="25">
        <f>ноя.14!K299+дек.14!H299-дек.14!G299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25">
        <v>4.18</v>
      </c>
      <c r="G300" s="25">
        <f t="shared" si="8"/>
        <v>0</v>
      </c>
      <c r="H300" s="5"/>
      <c r="I300" s="5"/>
      <c r="J300" s="5"/>
      <c r="K300" s="25">
        <f>ноя.14!K300+дек.14!H300-дек.14!G300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25">
        <v>4.18</v>
      </c>
      <c r="G301" s="25">
        <f t="shared" si="8"/>
        <v>0</v>
      </c>
      <c r="H301" s="5"/>
      <c r="I301" s="5"/>
      <c r="J301" s="5"/>
      <c r="K301" s="25">
        <f>ноя.14!K301+дек.14!H301-дек.14!G301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25">
        <v>4.18</v>
      </c>
      <c r="G302" s="25">
        <f t="shared" si="8"/>
        <v>0</v>
      </c>
      <c r="H302" s="5"/>
      <c r="I302" s="5"/>
      <c r="J302" s="5"/>
      <c r="K302" s="25">
        <f>ноя.14!K302+дек.14!H302-дек.14!G302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25">
        <v>4.18</v>
      </c>
      <c r="G303" s="25">
        <f t="shared" si="8"/>
        <v>0</v>
      </c>
      <c r="H303" s="5"/>
      <c r="I303" s="5"/>
      <c r="J303" s="5"/>
      <c r="K303" s="25">
        <f>ноя.14!K303+дек.14!H303-дек.14!G303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25">
        <v>4.18</v>
      </c>
      <c r="G304" s="25">
        <f t="shared" si="8"/>
        <v>0</v>
      </c>
      <c r="H304" s="5"/>
      <c r="I304" s="5"/>
      <c r="J304" s="5"/>
      <c r="K304" s="25">
        <f>ноя.14!K304+дек.14!H304-дек.14!G304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25">
        <v>4.18</v>
      </c>
      <c r="G305" s="25">
        <f t="shared" si="8"/>
        <v>0</v>
      </c>
      <c r="H305" s="5"/>
      <c r="I305" s="5"/>
      <c r="J305" s="5"/>
      <c r="K305" s="25">
        <f>ноя.14!K305+дек.14!H305-дек.14!G305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25">
        <v>4.18</v>
      </c>
      <c r="G306" s="25">
        <f t="shared" si="8"/>
        <v>0</v>
      </c>
      <c r="H306" s="5"/>
      <c r="I306" s="5"/>
      <c r="J306" s="5"/>
      <c r="K306" s="25">
        <f>ноя.14!K306+дек.14!H306-дек.14!G306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25">
        <v>4.18</v>
      </c>
      <c r="G307" s="25">
        <f t="shared" si="8"/>
        <v>0</v>
      </c>
      <c r="H307" s="5"/>
      <c r="I307" s="5"/>
      <c r="J307" s="5"/>
      <c r="K307" s="25">
        <f>ноя.14!K307+дек.14!H307-дек.14!G307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25">
        <v>4.18</v>
      </c>
      <c r="G308" s="25">
        <f t="shared" si="8"/>
        <v>0</v>
      </c>
      <c r="H308" s="5"/>
      <c r="I308" s="5"/>
      <c r="J308" s="5"/>
      <c r="K308" s="25">
        <f>ноя.14!K308+дек.14!H308-дек.14!G308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25">
        <v>4.18</v>
      </c>
      <c r="G309" s="25">
        <f t="shared" si="8"/>
        <v>0</v>
      </c>
      <c r="H309" s="5"/>
      <c r="I309" s="5"/>
      <c r="J309" s="5"/>
      <c r="K309" s="25">
        <f>ноя.14!K309+дек.14!H309-дек.14!G309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25">
        <v>4.18</v>
      </c>
      <c r="G310" s="25">
        <f t="shared" si="8"/>
        <v>0</v>
      </c>
      <c r="H310" s="5"/>
      <c r="I310" s="5"/>
      <c r="J310" s="5"/>
      <c r="K310" s="25">
        <f>ноя.14!K310+дек.14!H310-дек.14!G310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25">
        <v>4.18</v>
      </c>
      <c r="G311" s="25">
        <f t="shared" si="8"/>
        <v>0</v>
      </c>
      <c r="H311" s="5"/>
      <c r="I311" s="5"/>
      <c r="J311" s="5"/>
      <c r="K311" s="25">
        <f>ноя.14!K311+дек.14!H311-дек.14!G311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25">
        <v>4.18</v>
      </c>
      <c r="G312" s="25">
        <f t="shared" si="8"/>
        <v>0</v>
      </c>
      <c r="H312" s="5"/>
      <c r="I312" s="5"/>
      <c r="J312" s="5"/>
      <c r="K312" s="25">
        <f>ноя.14!K312+дек.14!H312-дек.14!G312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25">
        <v>4.18</v>
      </c>
      <c r="G313" s="25">
        <f t="shared" si="8"/>
        <v>0</v>
      </c>
      <c r="H313" s="5"/>
      <c r="I313" s="5"/>
      <c r="J313" s="5"/>
      <c r="K313" s="25">
        <f>ноя.14!K313+дек.14!H313-дек.14!G313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25">
        <v>4.18</v>
      </c>
      <c r="G314" s="25">
        <f t="shared" si="8"/>
        <v>0</v>
      </c>
      <c r="H314" s="5"/>
      <c r="I314" s="5"/>
      <c r="J314" s="5"/>
      <c r="K314" s="25">
        <f>ноя.14!K314+дек.14!H314-дек.14!G314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25">
        <v>4.18</v>
      </c>
      <c r="G315" s="25">
        <f t="shared" si="8"/>
        <v>0</v>
      </c>
      <c r="H315" s="5"/>
      <c r="I315" s="5"/>
      <c r="J315" s="5"/>
      <c r="K315" s="25">
        <f>ноя.14!K315+дек.14!H315-дек.14!G315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25">
        <v>4.18</v>
      </c>
      <c r="G316" s="25">
        <f t="shared" si="8"/>
        <v>0</v>
      </c>
      <c r="H316" s="5"/>
      <c r="I316" s="5"/>
      <c r="J316" s="5"/>
      <c r="K316" s="25">
        <f>ноя.14!K316+дек.14!H316-дек.14!G316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25">
        <v>4.18</v>
      </c>
      <c r="G317" s="25">
        <f t="shared" si="8"/>
        <v>0</v>
      </c>
      <c r="H317" s="5"/>
      <c r="I317" s="5"/>
      <c r="J317" s="5"/>
      <c r="K317" s="25">
        <f>ноя.14!K317+дек.14!H317-дек.14!G317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25">
        <v>4.18</v>
      </c>
      <c r="G318" s="25">
        <f t="shared" si="8"/>
        <v>0</v>
      </c>
      <c r="H318" s="5"/>
      <c r="I318" s="5"/>
      <c r="J318" s="5"/>
      <c r="K318" s="25">
        <f>ноя.14!K318+дек.14!H318-дек.14!G318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25">
        <v>4.18</v>
      </c>
      <c r="G319" s="25">
        <f t="shared" si="8"/>
        <v>0</v>
      </c>
      <c r="H319" s="5"/>
      <c r="I319" s="5"/>
      <c r="J319" s="5"/>
      <c r="K319" s="25">
        <f>ноя.14!K319+дек.14!H319-дек.14!G319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25">
        <v>4.18</v>
      </c>
      <c r="G320" s="25">
        <f t="shared" si="8"/>
        <v>0</v>
      </c>
      <c r="H320" s="5"/>
      <c r="I320" s="5"/>
      <c r="J320" s="5"/>
      <c r="K320" s="25">
        <f>ноя.14!K320+дек.14!H320-дек.14!G320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25">
        <v>4.18</v>
      </c>
      <c r="G321" s="25">
        <f t="shared" si="8"/>
        <v>0</v>
      </c>
      <c r="H321" s="5"/>
      <c r="I321" s="5"/>
      <c r="J321" s="5"/>
      <c r="K321" s="25">
        <f>ноя.14!K321+дек.14!H321-дек.14!G321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25">
        <v>4.18</v>
      </c>
      <c r="G322" s="25">
        <f t="shared" si="8"/>
        <v>0</v>
      </c>
      <c r="H322" s="5"/>
      <c r="I322" s="5"/>
      <c r="J322" s="5"/>
      <c r="K322" s="25">
        <f>ноя.14!K322+дек.14!H322-дек.14!G322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25">
        <v>4.18</v>
      </c>
      <c r="G323" s="25">
        <f t="shared" si="8"/>
        <v>0</v>
      </c>
      <c r="H323" s="5"/>
      <c r="I323" s="5"/>
      <c r="J323" s="5"/>
      <c r="K323" s="25">
        <f>ноя.14!K323+дек.14!H323-дек.14!G323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25">
        <v>4.18</v>
      </c>
      <c r="G324" s="25">
        <f t="shared" si="8"/>
        <v>0</v>
      </c>
      <c r="H324" s="5"/>
      <c r="I324" s="5"/>
      <c r="J324" s="5"/>
      <c r="K324" s="25">
        <f>ноя.14!K324+дек.14!H324-дек.14!G324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si="9"/>
        <v>0</v>
      </c>
      <c r="F325" s="25">
        <v>4.18</v>
      </c>
      <c r="G325" s="25">
        <f t="shared" si="8"/>
        <v>0</v>
      </c>
      <c r="H325" s="5"/>
      <c r="I325" s="5"/>
      <c r="J325" s="5"/>
      <c r="K325" s="25">
        <f>ноя.14!K325+дек.14!H325-дек.14!G325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9"/>
        <v>0</v>
      </c>
      <c r="F326" s="25">
        <v>4.18</v>
      </c>
      <c r="G326" s="25">
        <f t="shared" si="8"/>
        <v>0</v>
      </c>
      <c r="H326" s="5"/>
      <c r="I326" s="5"/>
      <c r="J326" s="5"/>
      <c r="K326" s="25">
        <f>ноя.14!K326+дек.14!H326-дек.14!G326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9"/>
        <v>0</v>
      </c>
      <c r="F327" s="25">
        <v>4.18</v>
      </c>
      <c r="G327" s="25">
        <f t="shared" ref="G327:G341" si="10">F327*E327</f>
        <v>0</v>
      </c>
      <c r="H327" s="5"/>
      <c r="I327" s="5"/>
      <c r="J327" s="5"/>
      <c r="K327" s="25">
        <f>ноя.14!K327+дек.14!H327-дек.14!G327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ref="E328:E341" si="11">D328-C328</f>
        <v>0</v>
      </c>
      <c r="F328" s="25">
        <v>4.18</v>
      </c>
      <c r="G328" s="25">
        <f t="shared" si="10"/>
        <v>0</v>
      </c>
      <c r="H328" s="5"/>
      <c r="I328" s="5"/>
      <c r="J328" s="5"/>
      <c r="K328" s="25">
        <f>ноя.14!K328+дек.14!H328-дек.14!G328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25">
        <v>4.18</v>
      </c>
      <c r="G329" s="25">
        <f t="shared" si="10"/>
        <v>0</v>
      </c>
      <c r="H329" s="5"/>
      <c r="I329" s="5"/>
      <c r="J329" s="5"/>
      <c r="K329" s="25">
        <f>ноя.14!K329+дек.14!H329-дек.14!G329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25">
        <v>4.18</v>
      </c>
      <c r="G330" s="25">
        <f t="shared" si="10"/>
        <v>0</v>
      </c>
      <c r="H330" s="5"/>
      <c r="I330" s="5"/>
      <c r="J330" s="5"/>
      <c r="K330" s="25">
        <f>ноя.14!K330+дек.14!H330-дек.14!G330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25">
        <v>4.18</v>
      </c>
      <c r="G331" s="25">
        <f t="shared" si="10"/>
        <v>0</v>
      </c>
      <c r="H331" s="5"/>
      <c r="I331" s="5"/>
      <c r="J331" s="5"/>
      <c r="K331" s="25">
        <f>ноя.14!K331+дек.14!H331-дек.14!G331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25">
        <v>4.18</v>
      </c>
      <c r="G332" s="25">
        <f t="shared" si="10"/>
        <v>0</v>
      </c>
      <c r="H332" s="5"/>
      <c r="I332" s="5"/>
      <c r="J332" s="5"/>
      <c r="K332" s="25">
        <f>ноя.14!K332+дек.14!H332-дек.14!G332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25">
        <v>4.18</v>
      </c>
      <c r="G333" s="25">
        <f t="shared" si="10"/>
        <v>0</v>
      </c>
      <c r="H333" s="5"/>
      <c r="I333" s="5"/>
      <c r="J333" s="5"/>
      <c r="K333" s="25">
        <f>ноя.14!K333+дек.14!H333-дек.14!G333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25">
        <v>4.18</v>
      </c>
      <c r="G334" s="25">
        <f t="shared" si="10"/>
        <v>0</v>
      </c>
      <c r="H334" s="5"/>
      <c r="I334" s="5"/>
      <c r="J334" s="5"/>
      <c r="K334" s="25">
        <f>ноя.14!K334+дек.14!H334-дек.14!G334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25">
        <v>4.18</v>
      </c>
      <c r="G335" s="25">
        <f t="shared" si="10"/>
        <v>0</v>
      </c>
      <c r="H335" s="5"/>
      <c r="I335" s="5"/>
      <c r="J335" s="5"/>
      <c r="K335" s="25">
        <f>ноя.14!K335+дек.14!H335-дек.14!G335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25">
        <v>4.18</v>
      </c>
      <c r="G336" s="25">
        <f t="shared" si="10"/>
        <v>0</v>
      </c>
      <c r="H336" s="5"/>
      <c r="I336" s="5"/>
      <c r="J336" s="5"/>
      <c r="K336" s="25">
        <f>ноя.14!K336+дек.14!H336-дек.14!G336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25">
        <v>4.18</v>
      </c>
      <c r="G337" s="25">
        <f t="shared" si="10"/>
        <v>0</v>
      </c>
      <c r="H337" s="5"/>
      <c r="I337" s="5"/>
      <c r="J337" s="5"/>
      <c r="K337" s="25">
        <f>ноя.14!K337+дек.14!H337-дек.14!G337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25">
        <v>4.18</v>
      </c>
      <c r="G338" s="25">
        <f t="shared" si="10"/>
        <v>0</v>
      </c>
      <c r="H338" s="5"/>
      <c r="I338" s="5"/>
      <c r="J338" s="5"/>
      <c r="K338" s="25">
        <f>ноя.14!K338+дек.14!H338-дек.14!G338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25">
        <v>4.18</v>
      </c>
      <c r="G339" s="25">
        <f t="shared" si="10"/>
        <v>0</v>
      </c>
      <c r="H339" s="5"/>
      <c r="I339" s="5"/>
      <c r="J339" s="5"/>
      <c r="K339" s="25">
        <f>ноя.14!K339+дек.14!H339-дек.14!G339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25">
        <v>4.18</v>
      </c>
      <c r="G340" s="25">
        <f t="shared" si="10"/>
        <v>0</v>
      </c>
      <c r="H340" s="5"/>
      <c r="I340" s="5"/>
      <c r="J340" s="5"/>
      <c r="K340" s="25">
        <f>ноя.14!K340+дек.14!H340-дек.14!G340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25">
        <v>4.18</v>
      </c>
      <c r="G341" s="25">
        <f t="shared" si="10"/>
        <v>0</v>
      </c>
      <c r="H341" s="5"/>
      <c r="I341" s="5"/>
      <c r="J341" s="5"/>
      <c r="K341" s="25">
        <f>ноя.14!K341+дек.14!H341-дек.14!G341</f>
        <v>0</v>
      </c>
    </row>
    <row r="342" spans="1:11" x14ac:dyDescent="0.25">
      <c r="G342" s="55">
        <f>SUM(G7:G341)</f>
        <v>0</v>
      </c>
      <c r="H342" s="8">
        <f>SUM(H7:H341)</f>
        <v>2862.2</v>
      </c>
    </row>
  </sheetData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1" priority="1" operator="lessThan">
      <formula>-0.1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97" t="s">
        <v>52</v>
      </c>
      <c r="B2" s="98"/>
      <c r="C2" s="98"/>
      <c r="D2" s="98"/>
      <c r="E2" s="98"/>
      <c r="F2" s="98"/>
      <c r="G2" s="98"/>
    </row>
    <row r="3" spans="1:7" ht="27.75" customHeight="1" x14ac:dyDescent="0.25">
      <c r="A3" s="20" t="s">
        <v>50</v>
      </c>
      <c r="B3" s="5" t="s">
        <v>42</v>
      </c>
      <c r="C3" s="5" t="s">
        <v>43</v>
      </c>
      <c r="D3" s="5" t="s">
        <v>44</v>
      </c>
      <c r="E3" s="18" t="s">
        <v>47</v>
      </c>
      <c r="F3" s="19" t="s">
        <v>48</v>
      </c>
      <c r="G3" s="18" t="s">
        <v>51</v>
      </c>
    </row>
    <row r="4" spans="1:7" x14ac:dyDescent="0.25">
      <c r="A4" s="5" t="s">
        <v>41</v>
      </c>
      <c r="B4" s="5">
        <v>263</v>
      </c>
      <c r="C4" s="5">
        <v>4.01</v>
      </c>
      <c r="D4" s="11">
        <f>B4*C4</f>
        <v>1054.6299999999999</v>
      </c>
      <c r="E4" s="11">
        <v>1054.6300000000001</v>
      </c>
      <c r="F4" s="5">
        <v>5</v>
      </c>
      <c r="G4" s="21">
        <v>41527</v>
      </c>
    </row>
  </sheetData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99" t="s">
        <v>53</v>
      </c>
      <c r="B2" s="99"/>
      <c r="C2" s="99"/>
      <c r="D2" s="99"/>
      <c r="E2" s="99"/>
      <c r="F2" s="99"/>
      <c r="G2" s="99"/>
    </row>
    <row r="3" spans="1:7" ht="27.75" customHeight="1" x14ac:dyDescent="0.25">
      <c r="A3" s="20" t="s">
        <v>50</v>
      </c>
      <c r="B3" s="5" t="s">
        <v>42</v>
      </c>
      <c r="C3" s="5" t="s">
        <v>43</v>
      </c>
      <c r="D3" s="5" t="s">
        <v>44</v>
      </c>
      <c r="E3" s="18" t="s">
        <v>47</v>
      </c>
      <c r="F3" s="19" t="s">
        <v>48</v>
      </c>
      <c r="G3" s="18" t="s">
        <v>51</v>
      </c>
    </row>
    <row r="4" spans="1:7" x14ac:dyDescent="0.25">
      <c r="A4" s="5" t="s">
        <v>41</v>
      </c>
      <c r="B4" s="5">
        <v>1415</v>
      </c>
      <c r="C4" s="5">
        <v>4.01</v>
      </c>
      <c r="D4" s="11">
        <f>B4*C4</f>
        <v>5674.15</v>
      </c>
      <c r="E4" s="11">
        <v>5680.15</v>
      </c>
      <c r="F4" s="5">
        <v>9</v>
      </c>
      <c r="G4" s="21">
        <v>41577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activeCell="D4" sqref="D4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2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99" t="s">
        <v>54</v>
      </c>
      <c r="B2" s="99"/>
      <c r="C2" s="99"/>
      <c r="D2" s="99"/>
      <c r="E2" s="99"/>
      <c r="F2" s="99"/>
      <c r="G2" s="99"/>
    </row>
    <row r="3" spans="1:7" ht="27.75" customHeight="1" x14ac:dyDescent="0.25">
      <c r="A3" s="20" t="s">
        <v>50</v>
      </c>
      <c r="B3" s="5" t="s">
        <v>42</v>
      </c>
      <c r="C3" s="5" t="s">
        <v>43</v>
      </c>
      <c r="D3" s="5" t="s">
        <v>44</v>
      </c>
      <c r="E3" s="18" t="s">
        <v>47</v>
      </c>
      <c r="F3" s="19" t="s">
        <v>48</v>
      </c>
      <c r="G3" s="18" t="s">
        <v>51</v>
      </c>
    </row>
    <row r="4" spans="1:7" x14ac:dyDescent="0.25">
      <c r="A4" s="5" t="s">
        <v>41</v>
      </c>
      <c r="B4" s="5">
        <v>4085</v>
      </c>
      <c r="C4" s="5">
        <v>4.01</v>
      </c>
      <c r="D4" s="11">
        <f>B4*C4</f>
        <v>16380.849999999999</v>
      </c>
      <c r="E4" s="11">
        <v>16380.85</v>
      </c>
      <c r="F4" s="5">
        <v>10</v>
      </c>
      <c r="G4" s="21">
        <v>41599</v>
      </c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96"/>
  <sheetViews>
    <sheetView workbookViewId="0">
      <selection activeCell="I23" sqref="I23"/>
    </sheetView>
  </sheetViews>
  <sheetFormatPr defaultRowHeight="15" x14ac:dyDescent="0.25"/>
  <cols>
    <col min="2" max="2" width="21" bestFit="1" customWidth="1"/>
    <col min="4" max="4" width="10.7109375" customWidth="1"/>
    <col min="6" max="6" width="9.85546875" bestFit="1" customWidth="1"/>
    <col min="7" max="7" width="11.42578125" customWidth="1"/>
    <col min="8" max="8" width="16.42578125" customWidth="1"/>
    <col min="9" max="9" width="14.7109375" customWidth="1"/>
    <col min="10" max="10" width="15.5703125" customWidth="1"/>
    <col min="11" max="11" width="13" customWidth="1"/>
    <col min="12" max="12" width="18.28515625" customWidth="1"/>
    <col min="13" max="13" width="10.85546875" customWidth="1"/>
    <col min="14" max="14" width="9.85546875" customWidth="1"/>
    <col min="17" max="17" width="10.85546875" customWidth="1"/>
  </cols>
  <sheetData>
    <row r="1" spans="1:14" x14ac:dyDescent="0.25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18.75" x14ac:dyDescent="0.3">
      <c r="A3" s="101" t="s">
        <v>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35"/>
      <c r="N4" s="6"/>
    </row>
    <row r="5" spans="1:14" ht="15" customHeight="1" x14ac:dyDescent="0.25">
      <c r="A5" s="102" t="s">
        <v>56</v>
      </c>
      <c r="B5" s="22"/>
      <c r="C5" s="102" t="s">
        <v>57</v>
      </c>
      <c r="D5" s="102" t="s">
        <v>58</v>
      </c>
      <c r="E5" s="102"/>
      <c r="F5" s="102"/>
      <c r="G5" s="102"/>
      <c r="H5" s="102"/>
      <c r="I5" s="103" t="s">
        <v>10</v>
      </c>
      <c r="J5" s="33"/>
      <c r="K5" s="33"/>
      <c r="L5" s="104" t="s">
        <v>59</v>
      </c>
    </row>
    <row r="6" spans="1:14" ht="45" customHeight="1" x14ac:dyDescent="0.25">
      <c r="A6" s="102"/>
      <c r="B6" s="22" t="s">
        <v>3</v>
      </c>
      <c r="C6" s="102"/>
      <c r="D6" s="23" t="s">
        <v>60</v>
      </c>
      <c r="E6" s="23" t="s">
        <v>61</v>
      </c>
      <c r="F6" s="5" t="s">
        <v>62</v>
      </c>
      <c r="G6" s="23" t="s">
        <v>43</v>
      </c>
      <c r="H6" s="23" t="s">
        <v>63</v>
      </c>
      <c r="I6" s="103"/>
      <c r="J6" s="33" t="s">
        <v>48</v>
      </c>
      <c r="K6" s="33" t="s">
        <v>51</v>
      </c>
      <c r="L6" s="104"/>
    </row>
    <row r="7" spans="1:14" x14ac:dyDescent="0.25">
      <c r="A7" s="34">
        <v>10</v>
      </c>
      <c r="B7" s="22" t="s">
        <v>78</v>
      </c>
      <c r="C7" s="37">
        <v>1</v>
      </c>
      <c r="D7" s="5">
        <v>0.8</v>
      </c>
      <c r="E7" s="5">
        <v>8.66</v>
      </c>
      <c r="F7" s="25">
        <f t="shared" ref="F7:F22" si="0">E7-D7</f>
        <v>7.86</v>
      </c>
      <c r="G7" s="5">
        <v>4.01</v>
      </c>
      <c r="H7" s="25">
        <f t="shared" ref="H7:H22" si="1">G7*F7</f>
        <v>31.518599999999999</v>
      </c>
      <c r="I7" s="5"/>
      <c r="J7" s="5"/>
      <c r="K7" s="5"/>
      <c r="L7" s="56">
        <f t="shared" ref="L7:L22" si="2">I7-H7</f>
        <v>-31.518599999999999</v>
      </c>
    </row>
    <row r="8" spans="1:14" x14ac:dyDescent="0.25">
      <c r="A8" s="22">
        <v>13</v>
      </c>
      <c r="B8" s="22" t="s">
        <v>79</v>
      </c>
      <c r="C8" s="27">
        <v>4</v>
      </c>
      <c r="D8" s="5">
        <v>2.27</v>
      </c>
      <c r="E8" s="5">
        <v>8.76</v>
      </c>
      <c r="F8" s="25">
        <f t="shared" si="0"/>
        <v>6.49</v>
      </c>
      <c r="G8" s="5">
        <v>4.01</v>
      </c>
      <c r="H8" s="25">
        <f t="shared" si="1"/>
        <v>26.024899999999999</v>
      </c>
      <c r="I8" s="5"/>
      <c r="J8" s="5"/>
      <c r="K8" s="5"/>
      <c r="L8" s="56">
        <f t="shared" si="2"/>
        <v>-26.024899999999999</v>
      </c>
    </row>
    <row r="9" spans="1:14" x14ac:dyDescent="0.25">
      <c r="A9" s="22">
        <v>12</v>
      </c>
      <c r="B9" s="22" t="s">
        <v>80</v>
      </c>
      <c r="C9" s="27">
        <v>12</v>
      </c>
      <c r="D9" s="5">
        <v>1.0900000000000001</v>
      </c>
      <c r="E9" s="5">
        <v>175.83</v>
      </c>
      <c r="F9" s="25">
        <f t="shared" si="0"/>
        <v>174.74</v>
      </c>
      <c r="G9" s="5">
        <v>4.01</v>
      </c>
      <c r="H9" s="25">
        <f t="shared" si="1"/>
        <v>700.70740000000001</v>
      </c>
      <c r="I9" s="5"/>
      <c r="J9" s="5"/>
      <c r="K9" s="5"/>
      <c r="L9" s="56">
        <f t="shared" si="2"/>
        <v>-700.70740000000001</v>
      </c>
    </row>
    <row r="10" spans="1:14" x14ac:dyDescent="0.25">
      <c r="A10" s="22">
        <v>11</v>
      </c>
      <c r="B10" s="22" t="s">
        <v>81</v>
      </c>
      <c r="C10" s="27">
        <v>13</v>
      </c>
      <c r="D10" s="5">
        <v>2.98</v>
      </c>
      <c r="E10" s="5">
        <v>3.82</v>
      </c>
      <c r="F10" s="25">
        <f t="shared" si="0"/>
        <v>0.83999999999999986</v>
      </c>
      <c r="G10" s="5">
        <v>4.01</v>
      </c>
      <c r="H10" s="25">
        <f t="shared" si="1"/>
        <v>3.3683999999999994</v>
      </c>
      <c r="I10" s="5"/>
      <c r="J10" s="5"/>
      <c r="K10" s="5"/>
      <c r="L10" s="56">
        <f t="shared" si="2"/>
        <v>-3.3683999999999994</v>
      </c>
    </row>
    <row r="11" spans="1:14" x14ac:dyDescent="0.25">
      <c r="A11" s="22">
        <v>7</v>
      </c>
      <c r="B11" s="22" t="s">
        <v>83</v>
      </c>
      <c r="C11" s="27">
        <v>25</v>
      </c>
      <c r="D11" s="5">
        <v>2.48</v>
      </c>
      <c r="E11" s="5">
        <v>290.72000000000003</v>
      </c>
      <c r="F11" s="25">
        <f t="shared" si="0"/>
        <v>288.24</v>
      </c>
      <c r="G11" s="5">
        <v>4.01</v>
      </c>
      <c r="H11" s="25">
        <f t="shared" si="1"/>
        <v>1155.8424</v>
      </c>
      <c r="I11" s="5"/>
      <c r="J11" s="5"/>
      <c r="K11" s="5"/>
      <c r="L11" s="56">
        <f t="shared" si="2"/>
        <v>-1155.8424</v>
      </c>
    </row>
    <row r="12" spans="1:14" x14ac:dyDescent="0.25">
      <c r="A12" s="22">
        <v>6</v>
      </c>
      <c r="B12" s="22" t="s">
        <v>84</v>
      </c>
      <c r="C12" s="27">
        <v>57</v>
      </c>
      <c r="D12" s="5">
        <v>0.72</v>
      </c>
      <c r="E12" s="5">
        <v>4.1500000000000004</v>
      </c>
      <c r="F12" s="25">
        <f t="shared" si="0"/>
        <v>3.4300000000000006</v>
      </c>
      <c r="G12" s="5">
        <v>4.01</v>
      </c>
      <c r="H12" s="25">
        <f t="shared" si="1"/>
        <v>13.754300000000002</v>
      </c>
      <c r="I12" s="5"/>
      <c r="J12" s="5"/>
      <c r="K12" s="5"/>
      <c r="L12" s="56">
        <f t="shared" si="2"/>
        <v>-13.754300000000002</v>
      </c>
    </row>
    <row r="13" spans="1:14" x14ac:dyDescent="0.25">
      <c r="A13" s="22">
        <v>9</v>
      </c>
      <c r="B13" s="22" t="s">
        <v>24</v>
      </c>
      <c r="C13" s="27">
        <v>69</v>
      </c>
      <c r="D13" s="5">
        <v>0.85</v>
      </c>
      <c r="E13" s="5">
        <v>1365.9</v>
      </c>
      <c r="F13" s="25">
        <f t="shared" si="0"/>
        <v>1365.0500000000002</v>
      </c>
      <c r="G13" s="5">
        <v>4.01</v>
      </c>
      <c r="H13" s="25">
        <f t="shared" si="1"/>
        <v>5473.8505000000005</v>
      </c>
      <c r="I13" s="5"/>
      <c r="J13" s="5"/>
      <c r="K13" s="5"/>
      <c r="L13" s="56">
        <f t="shared" si="2"/>
        <v>-5473.8505000000005</v>
      </c>
    </row>
    <row r="14" spans="1:14" x14ac:dyDescent="0.25">
      <c r="A14" s="22">
        <v>8</v>
      </c>
      <c r="B14" s="22" t="s">
        <v>25</v>
      </c>
      <c r="C14" s="27">
        <v>70</v>
      </c>
      <c r="D14" s="5">
        <v>0.92</v>
      </c>
      <c r="E14" s="25">
        <v>197.21</v>
      </c>
      <c r="F14" s="25">
        <f t="shared" si="0"/>
        <v>196.29000000000002</v>
      </c>
      <c r="G14" s="5">
        <v>4.01</v>
      </c>
      <c r="H14" s="25">
        <f t="shared" si="1"/>
        <v>787.12290000000007</v>
      </c>
      <c r="I14" s="5"/>
      <c r="J14" s="5"/>
      <c r="K14" s="5"/>
      <c r="L14" s="56">
        <f t="shared" si="2"/>
        <v>-787.12290000000007</v>
      </c>
    </row>
    <row r="15" spans="1:14" x14ac:dyDescent="0.25">
      <c r="A15" s="22">
        <v>16</v>
      </c>
      <c r="B15" s="22" t="s">
        <v>70</v>
      </c>
      <c r="C15" s="27">
        <v>71</v>
      </c>
      <c r="D15" s="5">
        <v>0.45</v>
      </c>
      <c r="E15" s="5">
        <v>438.01</v>
      </c>
      <c r="F15" s="25">
        <f t="shared" si="0"/>
        <v>437.56</v>
      </c>
      <c r="G15" s="5">
        <v>4.01</v>
      </c>
      <c r="H15" s="25">
        <f t="shared" si="1"/>
        <v>1754.6155999999999</v>
      </c>
      <c r="I15" s="5"/>
      <c r="J15" s="5"/>
      <c r="K15" s="5"/>
      <c r="L15" s="56">
        <f t="shared" si="2"/>
        <v>-1754.6155999999999</v>
      </c>
    </row>
    <row r="16" spans="1:14" x14ac:dyDescent="0.25">
      <c r="A16" s="22">
        <v>15</v>
      </c>
      <c r="B16" s="22" t="s">
        <v>5</v>
      </c>
      <c r="C16" s="27">
        <v>76</v>
      </c>
      <c r="D16" s="5">
        <v>0.71</v>
      </c>
      <c r="E16" s="5">
        <v>9.43</v>
      </c>
      <c r="F16" s="5">
        <f t="shared" si="0"/>
        <v>8.7199999999999989</v>
      </c>
      <c r="G16" s="5">
        <v>4.01</v>
      </c>
      <c r="H16" s="25">
        <f t="shared" si="1"/>
        <v>34.967199999999991</v>
      </c>
      <c r="I16" s="5"/>
      <c r="J16" s="5"/>
      <c r="K16" s="5"/>
      <c r="L16" s="56">
        <f t="shared" si="2"/>
        <v>-34.967199999999991</v>
      </c>
    </row>
    <row r="17" spans="1:12" x14ac:dyDescent="0.25">
      <c r="A17" s="22">
        <v>14</v>
      </c>
      <c r="B17" s="22" t="s">
        <v>93</v>
      </c>
      <c r="C17" s="27">
        <v>79</v>
      </c>
      <c r="D17" s="5">
        <v>2.2599999999999998</v>
      </c>
      <c r="E17" s="5">
        <v>109.84</v>
      </c>
      <c r="F17" s="25">
        <f t="shared" si="0"/>
        <v>107.58</v>
      </c>
      <c r="G17" s="5">
        <v>4.01</v>
      </c>
      <c r="H17" s="25">
        <f t="shared" si="1"/>
        <v>431.39579999999995</v>
      </c>
      <c r="I17" s="5"/>
      <c r="J17" s="5"/>
      <c r="K17" s="5"/>
      <c r="L17" s="56">
        <f t="shared" si="2"/>
        <v>-431.39579999999995</v>
      </c>
    </row>
    <row r="18" spans="1:12" x14ac:dyDescent="0.25">
      <c r="A18" s="22">
        <v>2</v>
      </c>
      <c r="B18" s="22" t="s">
        <v>85</v>
      </c>
      <c r="C18" s="70">
        <v>85</v>
      </c>
      <c r="D18" s="5">
        <v>0.74</v>
      </c>
      <c r="E18" s="5">
        <v>13.01</v>
      </c>
      <c r="F18" s="25">
        <f t="shared" si="0"/>
        <v>12.27</v>
      </c>
      <c r="G18" s="5">
        <v>4.01</v>
      </c>
      <c r="H18" s="25">
        <f t="shared" si="1"/>
        <v>49.202699999999993</v>
      </c>
      <c r="I18" s="5"/>
      <c r="J18" s="5"/>
      <c r="K18" s="5"/>
      <c r="L18" s="56">
        <f t="shared" si="2"/>
        <v>-49.202699999999993</v>
      </c>
    </row>
    <row r="19" spans="1:12" x14ac:dyDescent="0.25">
      <c r="A19" s="22">
        <f>1</f>
        <v>1</v>
      </c>
      <c r="B19" s="22" t="s">
        <v>32</v>
      </c>
      <c r="C19" s="70">
        <v>89</v>
      </c>
      <c r="D19" s="5">
        <v>0.82</v>
      </c>
      <c r="E19" s="5">
        <v>290.55</v>
      </c>
      <c r="F19" s="25">
        <f t="shared" si="0"/>
        <v>289.73</v>
      </c>
      <c r="G19" s="5">
        <v>4.01</v>
      </c>
      <c r="H19" s="25">
        <f t="shared" si="1"/>
        <v>1161.8172999999999</v>
      </c>
      <c r="I19" s="5"/>
      <c r="J19" s="5"/>
      <c r="K19" s="5"/>
      <c r="L19" s="56">
        <f t="shared" si="2"/>
        <v>-1161.8172999999999</v>
      </c>
    </row>
    <row r="20" spans="1:12" x14ac:dyDescent="0.25">
      <c r="A20" s="22">
        <v>5</v>
      </c>
      <c r="B20" s="22" t="s">
        <v>86</v>
      </c>
      <c r="C20" s="26">
        <v>116</v>
      </c>
      <c r="D20" s="5">
        <v>0.92</v>
      </c>
      <c r="E20" s="5">
        <v>2569.5100000000002</v>
      </c>
      <c r="F20" s="25">
        <f t="shared" si="0"/>
        <v>2568.59</v>
      </c>
      <c r="G20" s="5">
        <v>4.01</v>
      </c>
      <c r="H20" s="25">
        <f t="shared" si="1"/>
        <v>10300.045899999999</v>
      </c>
      <c r="I20" s="5"/>
      <c r="J20" s="5"/>
      <c r="K20" s="5"/>
      <c r="L20" s="56">
        <f t="shared" si="2"/>
        <v>-10300.045899999999</v>
      </c>
    </row>
    <row r="21" spans="1:12" x14ac:dyDescent="0.25">
      <c r="A21" s="22">
        <v>4</v>
      </c>
      <c r="B21" s="22" t="s">
        <v>87</v>
      </c>
      <c r="C21" s="70">
        <v>138</v>
      </c>
      <c r="D21" s="5">
        <v>0.79</v>
      </c>
      <c r="E21" s="5">
        <v>37.5</v>
      </c>
      <c r="F21" s="25">
        <f t="shared" si="0"/>
        <v>36.71</v>
      </c>
      <c r="G21" s="5">
        <v>4.01</v>
      </c>
      <c r="H21" s="25">
        <f t="shared" si="1"/>
        <v>147.2071</v>
      </c>
      <c r="I21" s="5"/>
      <c r="J21" s="5"/>
      <c r="K21" s="5"/>
      <c r="L21" s="56">
        <f t="shared" si="2"/>
        <v>-147.2071</v>
      </c>
    </row>
    <row r="22" spans="1:12" x14ac:dyDescent="0.25">
      <c r="A22" s="71">
        <v>3</v>
      </c>
      <c r="B22" s="22" t="s">
        <v>38</v>
      </c>
      <c r="C22" s="70">
        <v>172</v>
      </c>
      <c r="D22" s="5">
        <v>2.4700000000000002</v>
      </c>
      <c r="E22" s="5">
        <v>74.239999999999995</v>
      </c>
      <c r="F22" s="25">
        <f t="shared" si="0"/>
        <v>71.77</v>
      </c>
      <c r="G22" s="5">
        <v>4.01</v>
      </c>
      <c r="H22" s="25">
        <f t="shared" si="1"/>
        <v>287.79769999999996</v>
      </c>
      <c r="I22" s="5"/>
      <c r="J22" s="5"/>
      <c r="K22" s="5"/>
      <c r="L22" s="56">
        <f t="shared" si="2"/>
        <v>-287.79769999999996</v>
      </c>
    </row>
    <row r="23" spans="1:12" x14ac:dyDescent="0.25">
      <c r="A23" s="36" t="s">
        <v>64</v>
      </c>
      <c r="B23" s="36"/>
      <c r="C23" s="36"/>
      <c r="D23" s="23">
        <v>10468</v>
      </c>
      <c r="E23" s="23"/>
      <c r="F23" s="5"/>
      <c r="G23" s="5">
        <v>4.01</v>
      </c>
      <c r="H23" s="23">
        <f>D23*G23</f>
        <v>41976.68</v>
      </c>
      <c r="I23" s="75">
        <v>41976.68</v>
      </c>
      <c r="J23" s="33"/>
      <c r="K23" s="33"/>
      <c r="L23" s="33"/>
    </row>
    <row r="24" spans="1:12" x14ac:dyDescent="0.25">
      <c r="H24" s="25">
        <f>SUM(H7:H22)</f>
        <v>22359.238699999998</v>
      </c>
    </row>
    <row r="77" spans="1:12" x14ac:dyDescent="0.25">
      <c r="A77" s="28"/>
      <c r="B77" s="28"/>
      <c r="C77" s="6"/>
      <c r="D77" s="6"/>
      <c r="E77" s="6"/>
      <c r="F77" s="6"/>
    </row>
    <row r="78" spans="1:12" x14ac:dyDescent="0.25">
      <c r="A78" s="28"/>
      <c r="B78" s="28"/>
      <c r="C78" s="6"/>
      <c r="D78" s="6"/>
      <c r="E78" s="6"/>
      <c r="F78" s="6"/>
    </row>
    <row r="79" spans="1:12" x14ac:dyDescent="0.25">
      <c r="A79" s="28"/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28"/>
      <c r="B80" s="28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29"/>
      <c r="D81" s="30"/>
      <c r="E81" s="30"/>
      <c r="F81" s="31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31"/>
      <c r="D82" s="31"/>
      <c r="E82" s="31"/>
      <c r="F82" s="31"/>
      <c r="G82" s="6"/>
      <c r="H82" s="6"/>
      <c r="I82" s="6"/>
      <c r="J82" s="6"/>
      <c r="K82" s="6"/>
      <c r="L82" s="6"/>
    </row>
    <row r="83" spans="1:12" x14ac:dyDescent="0.25">
      <c r="C83" s="32"/>
      <c r="D83" s="32"/>
      <c r="E83" s="32"/>
      <c r="F83" s="32"/>
    </row>
    <row r="84" spans="1:12" x14ac:dyDescent="0.25">
      <c r="C84" s="32"/>
      <c r="D84" s="32"/>
      <c r="E84" s="32"/>
      <c r="F84" s="32"/>
    </row>
    <row r="85" spans="1:12" x14ac:dyDescent="0.25">
      <c r="C85" s="32"/>
      <c r="D85" s="32"/>
      <c r="E85" s="32"/>
      <c r="F85" s="32"/>
    </row>
    <row r="86" spans="1:12" x14ac:dyDescent="0.25">
      <c r="C86" s="32"/>
      <c r="D86" s="32"/>
      <c r="E86" s="32"/>
      <c r="F86" s="32"/>
    </row>
    <row r="87" spans="1:12" x14ac:dyDescent="0.25">
      <c r="C87" s="32"/>
      <c r="D87" s="32"/>
      <c r="E87" s="32"/>
      <c r="F87" s="32"/>
    </row>
    <row r="88" spans="1:12" x14ac:dyDescent="0.25">
      <c r="C88" s="32"/>
      <c r="D88" s="32"/>
      <c r="E88" s="32"/>
      <c r="F88" s="32"/>
    </row>
    <row r="89" spans="1:12" x14ac:dyDescent="0.25">
      <c r="C89" s="32"/>
      <c r="D89" s="32"/>
      <c r="E89" s="32"/>
      <c r="F89" s="32"/>
    </row>
    <row r="90" spans="1:12" x14ac:dyDescent="0.25">
      <c r="C90" s="32"/>
      <c r="D90" s="32"/>
      <c r="E90" s="32"/>
      <c r="F90" s="32"/>
    </row>
    <row r="91" spans="1:12" x14ac:dyDescent="0.25">
      <c r="C91" s="32"/>
      <c r="D91" s="32"/>
      <c r="E91" s="32"/>
      <c r="F91" s="32"/>
    </row>
    <row r="92" spans="1:12" x14ac:dyDescent="0.25">
      <c r="C92" s="32"/>
      <c r="D92" s="32"/>
      <c r="E92" s="32"/>
      <c r="F92" s="32"/>
    </row>
    <row r="93" spans="1:12" x14ac:dyDescent="0.25">
      <c r="C93" s="32"/>
      <c r="D93" s="32"/>
      <c r="E93" s="32"/>
      <c r="F93" s="32"/>
    </row>
    <row r="94" spans="1:12" x14ac:dyDescent="0.25">
      <c r="C94" s="32"/>
      <c r="D94" s="32"/>
      <c r="E94" s="32"/>
      <c r="F94" s="32"/>
    </row>
    <row r="95" spans="1:12" x14ac:dyDescent="0.25">
      <c r="C95" s="32"/>
      <c r="D95" s="32"/>
      <c r="E95" s="32"/>
      <c r="F95" s="32"/>
    </row>
    <row r="96" spans="1:12" x14ac:dyDescent="0.25">
      <c r="C96" s="32"/>
      <c r="D96" s="32"/>
      <c r="E96" s="32"/>
      <c r="F96" s="32"/>
    </row>
  </sheetData>
  <autoFilter ref="A6:N6">
    <sortState ref="A8:N24">
      <sortCondition ref="C6"/>
    </sortState>
  </autoFilter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96"/>
  <sheetViews>
    <sheetView topLeftCell="A4" workbookViewId="0">
      <selection activeCell="K24" sqref="K24"/>
    </sheetView>
  </sheetViews>
  <sheetFormatPr defaultRowHeight="15" x14ac:dyDescent="0.25"/>
  <cols>
    <col min="2" max="2" width="21" bestFit="1" customWidth="1"/>
    <col min="4" max="4" width="10.7109375" customWidth="1"/>
    <col min="5" max="6" width="11.5703125" bestFit="1" customWidth="1"/>
    <col min="7" max="7" width="11.42578125" customWidth="1"/>
    <col min="8" max="8" width="16.42578125" customWidth="1"/>
    <col min="9" max="9" width="14.7109375" customWidth="1"/>
    <col min="10" max="10" width="15.5703125" customWidth="1"/>
    <col min="11" max="11" width="13" customWidth="1"/>
    <col min="12" max="12" width="18.28515625" customWidth="1"/>
    <col min="13" max="13" width="10.85546875" customWidth="1"/>
    <col min="14" max="14" width="9.85546875" customWidth="1"/>
    <col min="17" max="17" width="10.85546875" customWidth="1"/>
  </cols>
  <sheetData>
    <row r="1" spans="1:14" x14ac:dyDescent="0.25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18.75" x14ac:dyDescent="0.3">
      <c r="A3" s="101" t="s">
        <v>66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35"/>
      <c r="N4" s="6"/>
    </row>
    <row r="5" spans="1:14" ht="15" customHeight="1" x14ac:dyDescent="0.25">
      <c r="A5" s="102" t="s">
        <v>56</v>
      </c>
      <c r="B5" s="22"/>
      <c r="C5" s="102" t="s">
        <v>57</v>
      </c>
      <c r="D5" s="102" t="s">
        <v>58</v>
      </c>
      <c r="E5" s="102"/>
      <c r="F5" s="102"/>
      <c r="G5" s="102"/>
      <c r="H5" s="102"/>
      <c r="I5" s="103" t="s">
        <v>10</v>
      </c>
      <c r="J5" s="33"/>
      <c r="K5" s="33"/>
      <c r="L5" s="104" t="s">
        <v>59</v>
      </c>
    </row>
    <row r="6" spans="1:14" ht="45" customHeight="1" x14ac:dyDescent="0.25">
      <c r="A6" s="102"/>
      <c r="B6" s="22" t="s">
        <v>3</v>
      </c>
      <c r="C6" s="102"/>
      <c r="D6" s="23" t="s">
        <v>60</v>
      </c>
      <c r="E6" s="23" t="s">
        <v>61</v>
      </c>
      <c r="F6" s="5" t="s">
        <v>62</v>
      </c>
      <c r="G6" s="23" t="s">
        <v>43</v>
      </c>
      <c r="H6" s="23" t="s">
        <v>63</v>
      </c>
      <c r="I6" s="103"/>
      <c r="J6" s="33" t="s">
        <v>48</v>
      </c>
      <c r="K6" s="33" t="s">
        <v>51</v>
      </c>
      <c r="L6" s="104"/>
    </row>
    <row r="7" spans="1:14" x14ac:dyDescent="0.25">
      <c r="A7" s="34">
        <v>10</v>
      </c>
      <c r="B7" s="22" t="str">
        <f>СВОД_2013!B9</f>
        <v>Иванов И (Пламенов)</v>
      </c>
      <c r="C7" s="37">
        <v>1</v>
      </c>
      <c r="D7" s="5">
        <f>ноя.13!E7</f>
        <v>8.66</v>
      </c>
      <c r="E7" s="11">
        <v>16.88</v>
      </c>
      <c r="F7" s="11">
        <f>E7-D7</f>
        <v>8.2199999999999989</v>
      </c>
      <c r="G7" s="11">
        <v>4.01</v>
      </c>
      <c r="H7" s="11">
        <v>32.962199999999996</v>
      </c>
      <c r="I7" s="5"/>
      <c r="J7" s="5"/>
      <c r="K7" s="5"/>
      <c r="L7" s="56">
        <f>ноя.13!L7+дек.13!I7-дек.13!H7</f>
        <v>-64.480799999999988</v>
      </c>
    </row>
    <row r="8" spans="1:14" x14ac:dyDescent="0.25">
      <c r="A8" s="22">
        <v>13</v>
      </c>
      <c r="B8" s="22" t="s">
        <v>79</v>
      </c>
      <c r="C8" s="27">
        <v>4</v>
      </c>
      <c r="D8" s="5">
        <f>ноя.13!E8</f>
        <v>8.76</v>
      </c>
      <c r="E8" s="11">
        <v>8.76</v>
      </c>
      <c r="F8" s="11">
        <f t="shared" ref="F8:F22" si="0">E8-D8</f>
        <v>0</v>
      </c>
      <c r="G8" s="11">
        <v>4.01</v>
      </c>
      <c r="H8" s="11">
        <v>0</v>
      </c>
      <c r="I8" s="5"/>
      <c r="J8" s="5"/>
      <c r="K8" s="5"/>
      <c r="L8" s="56">
        <f>ноя.13!L8+дек.13!I8-дек.13!H8</f>
        <v>-26.024899999999999</v>
      </c>
    </row>
    <row r="9" spans="1:14" x14ac:dyDescent="0.25">
      <c r="A9" s="22">
        <v>12</v>
      </c>
      <c r="B9" s="22" t="s">
        <v>80</v>
      </c>
      <c r="C9" s="27">
        <v>12</v>
      </c>
      <c r="D9" s="5">
        <f>ноя.13!E9</f>
        <v>175.83</v>
      </c>
      <c r="E9" s="11">
        <v>295.16000000000003</v>
      </c>
      <c r="F9" s="11">
        <f t="shared" si="0"/>
        <v>119.33000000000001</v>
      </c>
      <c r="G9" s="11">
        <v>4.01</v>
      </c>
      <c r="H9" s="11">
        <v>478.51330000000002</v>
      </c>
      <c r="I9" s="5"/>
      <c r="J9" s="5"/>
      <c r="K9" s="5"/>
      <c r="L9" s="56">
        <f>ноя.13!L9+дек.13!I9-дек.13!H9</f>
        <v>-1179.2207000000001</v>
      </c>
    </row>
    <row r="10" spans="1:14" x14ac:dyDescent="0.25">
      <c r="A10" s="22">
        <v>11</v>
      </c>
      <c r="B10" s="22" t="s">
        <v>81</v>
      </c>
      <c r="C10" s="27">
        <v>13</v>
      </c>
      <c r="D10" s="5">
        <f>ноя.13!E10</f>
        <v>3.82</v>
      </c>
      <c r="E10" s="11">
        <v>3.82</v>
      </c>
      <c r="F10" s="11">
        <f t="shared" si="0"/>
        <v>0</v>
      </c>
      <c r="G10" s="11">
        <v>4.01</v>
      </c>
      <c r="H10" s="11">
        <v>0</v>
      </c>
      <c r="I10" s="5"/>
      <c r="J10" s="5"/>
      <c r="K10" s="5"/>
      <c r="L10" s="56">
        <f>ноя.13!L10+дек.13!I10-дек.13!H10</f>
        <v>-3.3683999999999994</v>
      </c>
    </row>
    <row r="11" spans="1:14" x14ac:dyDescent="0.25">
      <c r="A11" s="22">
        <v>7</v>
      </c>
      <c r="B11" s="22" t="s">
        <v>83</v>
      </c>
      <c r="C11" s="27">
        <v>25</v>
      </c>
      <c r="D11" s="5">
        <f>ноя.13!E11</f>
        <v>290.72000000000003</v>
      </c>
      <c r="E11" s="11">
        <v>645.1</v>
      </c>
      <c r="F11" s="11">
        <f t="shared" si="0"/>
        <v>354.38</v>
      </c>
      <c r="G11" s="11">
        <v>4.01</v>
      </c>
      <c r="H11" s="11">
        <v>1421.0637999999999</v>
      </c>
      <c r="I11" s="5"/>
      <c r="J11" s="5"/>
      <c r="K11" s="5"/>
      <c r="L11" s="56">
        <f>ноя.13!L11+дек.13!I11-дек.13!H11</f>
        <v>-2576.9061999999999</v>
      </c>
    </row>
    <row r="12" spans="1:14" x14ac:dyDescent="0.25">
      <c r="A12" s="22">
        <v>6</v>
      </c>
      <c r="B12" s="22" t="s">
        <v>84</v>
      </c>
      <c r="C12" s="27">
        <v>57</v>
      </c>
      <c r="D12" s="5">
        <f>ноя.13!E12</f>
        <v>4.1500000000000004</v>
      </c>
      <c r="E12" s="11">
        <v>4.16</v>
      </c>
      <c r="F12" s="11">
        <f t="shared" si="0"/>
        <v>9.9999999999997868E-3</v>
      </c>
      <c r="G12" s="11">
        <v>4.01</v>
      </c>
      <c r="H12" s="11">
        <v>4.0099999999999143E-2</v>
      </c>
      <c r="I12" s="5"/>
      <c r="J12" s="5"/>
      <c r="K12" s="5"/>
      <c r="L12" s="56">
        <f>ноя.13!L12+дек.13!I12-дек.13!H12</f>
        <v>-13.794400000000001</v>
      </c>
    </row>
    <row r="13" spans="1:14" x14ac:dyDescent="0.25">
      <c r="A13" s="22">
        <v>9</v>
      </c>
      <c r="B13" s="22" t="s">
        <v>24</v>
      </c>
      <c r="C13" s="27">
        <v>69</v>
      </c>
      <c r="D13" s="5">
        <f>ноя.13!E13</f>
        <v>1365.9</v>
      </c>
      <c r="E13" s="11">
        <v>3078.01</v>
      </c>
      <c r="F13" s="11">
        <f t="shared" si="0"/>
        <v>1712.1100000000001</v>
      </c>
      <c r="G13" s="11">
        <v>4.01</v>
      </c>
      <c r="H13" s="11">
        <v>6865.5610999999999</v>
      </c>
      <c r="I13" s="11">
        <v>5614</v>
      </c>
      <c r="J13" s="5" t="s">
        <v>74</v>
      </c>
      <c r="K13" s="21">
        <v>41620</v>
      </c>
      <c r="L13" s="56">
        <f>ноя.13!L13+дек.13!I13-дек.13!H13</f>
        <v>-6725.4116000000004</v>
      </c>
    </row>
    <row r="14" spans="1:14" x14ac:dyDescent="0.25">
      <c r="A14" s="22">
        <v>8</v>
      </c>
      <c r="B14" s="22" t="s">
        <v>25</v>
      </c>
      <c r="C14" s="27">
        <v>70</v>
      </c>
      <c r="D14" s="5">
        <f>ноя.13!E14</f>
        <v>197.21</v>
      </c>
      <c r="E14" s="11">
        <v>537.70000000000005</v>
      </c>
      <c r="F14" s="11">
        <f t="shared" si="0"/>
        <v>340.49</v>
      </c>
      <c r="G14" s="11">
        <v>4.01</v>
      </c>
      <c r="H14" s="11">
        <v>1365.3649</v>
      </c>
      <c r="I14" s="5"/>
      <c r="J14" s="5"/>
      <c r="K14" s="5"/>
      <c r="L14" s="56">
        <f>ноя.13!L14+дек.13!I14-дек.13!H14</f>
        <v>-2152.4877999999999</v>
      </c>
    </row>
    <row r="15" spans="1:14" x14ac:dyDescent="0.25">
      <c r="A15" s="22">
        <v>16</v>
      </c>
      <c r="B15" s="22" t="s">
        <v>70</v>
      </c>
      <c r="C15" s="27">
        <v>71</v>
      </c>
      <c r="D15" s="5">
        <f>ноя.13!E15</f>
        <v>438.01</v>
      </c>
      <c r="E15" s="11">
        <v>899.86</v>
      </c>
      <c r="F15" s="11">
        <f t="shared" si="0"/>
        <v>461.85</v>
      </c>
      <c r="G15" s="11">
        <v>4.01</v>
      </c>
      <c r="H15" s="11">
        <v>1852.0184999999999</v>
      </c>
      <c r="I15" s="5"/>
      <c r="J15" s="5"/>
      <c r="K15" s="5"/>
      <c r="L15" s="56">
        <f>ноя.13!L15+дек.13!I15-дек.13!H15</f>
        <v>-3606.6340999999998</v>
      </c>
    </row>
    <row r="16" spans="1:14" x14ac:dyDescent="0.25">
      <c r="A16" s="22">
        <v>15</v>
      </c>
      <c r="B16" s="22" t="s">
        <v>5</v>
      </c>
      <c r="C16" s="27">
        <v>76</v>
      </c>
      <c r="D16" s="5">
        <f>ноя.13!E16</f>
        <v>9.43</v>
      </c>
      <c r="E16" s="11">
        <v>9.43</v>
      </c>
      <c r="F16" s="11">
        <f t="shared" si="0"/>
        <v>0</v>
      </c>
      <c r="G16" s="11">
        <v>4.01</v>
      </c>
      <c r="H16" s="11">
        <v>0</v>
      </c>
      <c r="I16" s="5"/>
      <c r="J16" s="5"/>
      <c r="K16" s="5"/>
      <c r="L16" s="56">
        <f>ноя.13!L16+дек.13!I16-дек.13!H16</f>
        <v>-34.967199999999991</v>
      </c>
    </row>
    <row r="17" spans="1:12" x14ac:dyDescent="0.25">
      <c r="A17" s="22">
        <v>14</v>
      </c>
      <c r="B17" s="22" t="s">
        <v>93</v>
      </c>
      <c r="C17" s="27">
        <v>79</v>
      </c>
      <c r="D17" s="5">
        <f>ноя.13!E17</f>
        <v>109.84</v>
      </c>
      <c r="E17" s="11">
        <v>109.84</v>
      </c>
      <c r="F17" s="11">
        <f t="shared" si="0"/>
        <v>0</v>
      </c>
      <c r="G17" s="11">
        <v>4.01</v>
      </c>
      <c r="H17" s="11">
        <v>0</v>
      </c>
      <c r="I17" s="5"/>
      <c r="J17" s="5"/>
      <c r="K17" s="5"/>
      <c r="L17" s="56">
        <f>ноя.13!L17+дек.13!I17-дек.13!H17</f>
        <v>-431.39579999999995</v>
      </c>
    </row>
    <row r="18" spans="1:12" x14ac:dyDescent="0.25">
      <c r="A18" s="22">
        <v>2</v>
      </c>
      <c r="B18" s="22" t="s">
        <v>85</v>
      </c>
      <c r="C18" s="24">
        <v>85</v>
      </c>
      <c r="D18" s="5">
        <f>ноя.13!E18</f>
        <v>13.01</v>
      </c>
      <c r="E18" s="11">
        <v>13.08</v>
      </c>
      <c r="F18" s="11">
        <f t="shared" si="0"/>
        <v>7.0000000000000284E-2</v>
      </c>
      <c r="G18" s="11">
        <v>4.01</v>
      </c>
      <c r="H18" s="11">
        <v>0.28070000000000112</v>
      </c>
      <c r="I18" s="5"/>
      <c r="J18" s="5"/>
      <c r="K18" s="5"/>
      <c r="L18" s="56">
        <f>ноя.13!L18+дек.13!I18-дек.13!H18</f>
        <v>-49.483399999999996</v>
      </c>
    </row>
    <row r="19" spans="1:12" x14ac:dyDescent="0.25">
      <c r="A19" s="22">
        <f>1</f>
        <v>1</v>
      </c>
      <c r="B19" s="22" t="s">
        <v>32</v>
      </c>
      <c r="C19" s="24">
        <v>89</v>
      </c>
      <c r="D19" s="5">
        <f>ноя.13!E19</f>
        <v>290.55</v>
      </c>
      <c r="E19" s="11">
        <v>660.1</v>
      </c>
      <c r="F19" s="11">
        <f t="shared" si="0"/>
        <v>369.55</v>
      </c>
      <c r="G19" s="11">
        <v>4.01</v>
      </c>
      <c r="H19" s="11">
        <v>1481.8954999999999</v>
      </c>
      <c r="I19" s="5"/>
      <c r="J19" s="5"/>
      <c r="K19" s="5"/>
      <c r="L19" s="56">
        <f>ноя.13!L19+дек.13!I19-дек.13!H19</f>
        <v>-2643.7127999999998</v>
      </c>
    </row>
    <row r="20" spans="1:12" x14ac:dyDescent="0.25">
      <c r="A20" s="22">
        <v>5</v>
      </c>
      <c r="B20" s="22" t="s">
        <v>86</v>
      </c>
      <c r="C20" s="26">
        <v>116</v>
      </c>
      <c r="D20" s="5">
        <f>ноя.13!E20</f>
        <v>2569.5100000000002</v>
      </c>
      <c r="E20" s="11">
        <v>5506.09</v>
      </c>
      <c r="F20" s="11">
        <f t="shared" si="0"/>
        <v>2936.58</v>
      </c>
      <c r="G20" s="11">
        <v>4.01</v>
      </c>
      <c r="H20" s="11">
        <v>11775.685799999999</v>
      </c>
      <c r="I20" s="5"/>
      <c r="J20" s="5"/>
      <c r="K20" s="5"/>
      <c r="L20" s="56">
        <f>ноя.13!L20+дек.13!I20-дек.13!H20</f>
        <v>-22075.731699999997</v>
      </c>
    </row>
    <row r="21" spans="1:12" x14ac:dyDescent="0.25">
      <c r="A21" s="22">
        <v>4</v>
      </c>
      <c r="B21" s="22" t="s">
        <v>87</v>
      </c>
      <c r="C21" s="24">
        <v>138</v>
      </c>
      <c r="D21" s="5">
        <f>ноя.13!E21</f>
        <v>37.5</v>
      </c>
      <c r="E21" s="11">
        <v>37.5</v>
      </c>
      <c r="F21" s="11">
        <f t="shared" si="0"/>
        <v>0</v>
      </c>
      <c r="G21" s="11">
        <v>4.01</v>
      </c>
      <c r="H21" s="11">
        <v>0</v>
      </c>
      <c r="I21" s="5"/>
      <c r="J21" s="5"/>
      <c r="K21" s="5"/>
      <c r="L21" s="56">
        <f>ноя.13!L21+дек.13!I21-дек.13!H21</f>
        <v>-147.2071</v>
      </c>
    </row>
    <row r="22" spans="1:12" x14ac:dyDescent="0.25">
      <c r="A22" s="22">
        <v>3</v>
      </c>
      <c r="B22" s="22" t="s">
        <v>38</v>
      </c>
      <c r="C22" s="24">
        <v>172</v>
      </c>
      <c r="D22" s="5">
        <f>ноя.13!E22</f>
        <v>74.239999999999995</v>
      </c>
      <c r="E22" s="11">
        <v>74.239999999999995</v>
      </c>
      <c r="F22" s="11">
        <f t="shared" si="0"/>
        <v>0</v>
      </c>
      <c r="G22" s="11">
        <v>4.01</v>
      </c>
      <c r="H22" s="11">
        <v>0</v>
      </c>
      <c r="I22" s="5"/>
      <c r="J22" s="5"/>
      <c r="K22" s="5"/>
      <c r="L22" s="56">
        <f>ноя.13!L22+дек.13!I22-дек.13!H22</f>
        <v>-287.79769999999996</v>
      </c>
    </row>
    <row r="23" spans="1:12" x14ac:dyDescent="0.25">
      <c r="A23" s="36" t="s">
        <v>64</v>
      </c>
      <c r="B23" s="36"/>
      <c r="C23" s="36"/>
      <c r="D23" s="23">
        <v>14246</v>
      </c>
      <c r="E23" s="23"/>
      <c r="F23" s="5"/>
      <c r="G23" s="11">
        <v>4.01</v>
      </c>
      <c r="H23" s="45">
        <f>D23*G23</f>
        <v>57126.46</v>
      </c>
      <c r="I23" s="33">
        <v>57126.46</v>
      </c>
      <c r="J23" s="33"/>
      <c r="K23" s="76">
        <v>41655</v>
      </c>
      <c r="L23" s="33"/>
    </row>
    <row r="24" spans="1:12" x14ac:dyDescent="0.25">
      <c r="H24" s="25">
        <f>SUM(H7:H22)</f>
        <v>25273.385900000001</v>
      </c>
    </row>
    <row r="77" spans="1:12" x14ac:dyDescent="0.25">
      <c r="A77" s="28"/>
      <c r="B77" s="28"/>
      <c r="C77" s="6"/>
      <c r="D77" s="6"/>
      <c r="E77" s="6"/>
      <c r="F77" s="6"/>
    </row>
    <row r="78" spans="1:12" x14ac:dyDescent="0.25">
      <c r="A78" s="28"/>
      <c r="B78" s="28"/>
      <c r="C78" s="6"/>
      <c r="D78" s="6"/>
      <c r="E78" s="6"/>
      <c r="F78" s="6"/>
    </row>
    <row r="79" spans="1:12" x14ac:dyDescent="0.25">
      <c r="A79" s="28"/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28"/>
      <c r="B80" s="28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29"/>
      <c r="D81" s="30"/>
      <c r="E81" s="30"/>
      <c r="F81" s="31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31"/>
      <c r="D82" s="31"/>
      <c r="E82" s="31"/>
      <c r="F82" s="31"/>
      <c r="G82" s="6"/>
      <c r="H82" s="6"/>
      <c r="I82" s="6"/>
      <c r="J82" s="6"/>
      <c r="K82" s="6"/>
      <c r="L82" s="6"/>
    </row>
    <row r="83" spans="1:12" x14ac:dyDescent="0.25">
      <c r="C83" s="32"/>
      <c r="D83" s="32"/>
      <c r="E83" s="32"/>
      <c r="F83" s="32"/>
    </row>
    <row r="84" spans="1:12" x14ac:dyDescent="0.25">
      <c r="C84" s="32"/>
      <c r="D84" s="32"/>
      <c r="E84" s="32"/>
      <c r="F84" s="32"/>
    </row>
    <row r="85" spans="1:12" x14ac:dyDescent="0.25">
      <c r="C85" s="32"/>
      <c r="D85" s="32"/>
      <c r="E85" s="32"/>
      <c r="F85" s="32"/>
    </row>
    <row r="86" spans="1:12" x14ac:dyDescent="0.25">
      <c r="C86" s="32"/>
      <c r="D86" s="32"/>
      <c r="E86" s="32"/>
      <c r="F86" s="32"/>
    </row>
    <row r="87" spans="1:12" x14ac:dyDescent="0.25">
      <c r="C87" s="32"/>
      <c r="D87" s="32"/>
      <c r="E87" s="32"/>
      <c r="F87" s="32"/>
    </row>
    <row r="88" spans="1:12" x14ac:dyDescent="0.25">
      <c r="C88" s="32"/>
      <c r="D88" s="32"/>
      <c r="E88" s="32"/>
      <c r="F88" s="32"/>
    </row>
    <row r="89" spans="1:12" x14ac:dyDescent="0.25">
      <c r="C89" s="32"/>
      <c r="D89" s="32"/>
      <c r="E89" s="32"/>
      <c r="F89" s="32"/>
    </row>
    <row r="90" spans="1:12" x14ac:dyDescent="0.25">
      <c r="C90" s="32"/>
      <c r="D90" s="32"/>
      <c r="E90" s="32"/>
      <c r="F90" s="32"/>
    </row>
    <row r="91" spans="1:12" x14ac:dyDescent="0.25">
      <c r="C91" s="32"/>
      <c r="D91" s="32"/>
      <c r="E91" s="32"/>
      <c r="F91" s="32"/>
    </row>
    <row r="92" spans="1:12" x14ac:dyDescent="0.25">
      <c r="C92" s="32"/>
      <c r="D92" s="32"/>
      <c r="E92" s="32"/>
      <c r="F92" s="32"/>
    </row>
    <row r="93" spans="1:12" x14ac:dyDescent="0.25">
      <c r="C93" s="32"/>
      <c r="D93" s="32"/>
      <c r="E93" s="32"/>
      <c r="F93" s="32"/>
    </row>
    <row r="94" spans="1:12" x14ac:dyDescent="0.25">
      <c r="C94" s="32"/>
      <c r="D94" s="32"/>
      <c r="E94" s="32"/>
      <c r="F94" s="32"/>
    </row>
    <row r="95" spans="1:12" x14ac:dyDescent="0.25">
      <c r="C95" s="32"/>
      <c r="D95" s="32"/>
      <c r="E95" s="32"/>
      <c r="F95" s="32"/>
    </row>
    <row r="96" spans="1:12" x14ac:dyDescent="0.25">
      <c r="C96" s="32"/>
      <c r="D96" s="32"/>
      <c r="E96" s="32"/>
      <c r="F96" s="32"/>
    </row>
  </sheetData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R347"/>
  <sheetViews>
    <sheetView tabSelected="1" topLeftCell="C1" workbookViewId="0">
      <selection activeCell="R33" sqref="R33"/>
    </sheetView>
  </sheetViews>
  <sheetFormatPr defaultRowHeight="15" x14ac:dyDescent="0.25"/>
  <cols>
    <col min="1" max="1" width="14" bestFit="1" customWidth="1"/>
    <col min="2" max="2" width="20.85546875" bestFit="1" customWidth="1"/>
    <col min="3" max="3" width="13.42578125" bestFit="1" customWidth="1"/>
    <col min="4" max="4" width="17.85546875" customWidth="1"/>
    <col min="5" max="5" width="17.7109375" bestFit="1" customWidth="1"/>
    <col min="6" max="6" width="17.7109375" customWidth="1"/>
    <col min="7" max="7" width="13.140625" bestFit="1" customWidth="1"/>
    <col min="8" max="8" width="12.5703125" bestFit="1" customWidth="1"/>
    <col min="9" max="9" width="16.140625" bestFit="1" customWidth="1"/>
    <col min="10" max="10" width="12.5703125" bestFit="1" customWidth="1"/>
    <col min="11" max="11" width="12.28515625" customWidth="1"/>
    <col min="12" max="13" width="12.5703125" bestFit="1" customWidth="1"/>
    <col min="14" max="14" width="11.5703125" bestFit="1" customWidth="1"/>
    <col min="15" max="17" width="12.5703125" bestFit="1" customWidth="1"/>
  </cols>
  <sheetData>
    <row r="1" spans="1:18" ht="18.75" x14ac:dyDescent="0.3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79"/>
    </row>
    <row r="2" spans="1:18" x14ac:dyDescent="0.25">
      <c r="A2" t="s">
        <v>0</v>
      </c>
      <c r="B2" s="3">
        <v>41975</v>
      </c>
      <c r="C2" s="3">
        <f ca="1">TODAY()</f>
        <v>41976</v>
      </c>
      <c r="D2" s="3"/>
    </row>
    <row r="3" spans="1:18" ht="18.75" x14ac:dyDescent="0.3">
      <c r="A3" s="9" t="s">
        <v>12</v>
      </c>
      <c r="B3" t="s">
        <v>14</v>
      </c>
    </row>
    <row r="4" spans="1:18" ht="18.75" x14ac:dyDescent="0.3">
      <c r="A4" s="10" t="s">
        <v>13</v>
      </c>
      <c r="B4" t="s">
        <v>15</v>
      </c>
    </row>
    <row r="5" spans="1:18" x14ac:dyDescent="0.25">
      <c r="A5" s="3">
        <v>41820</v>
      </c>
      <c r="E5" s="2"/>
      <c r="F5" s="1"/>
      <c r="G5" s="1">
        <v>41640</v>
      </c>
      <c r="H5" s="1">
        <v>41671</v>
      </c>
      <c r="I5" s="1">
        <v>41699</v>
      </c>
      <c r="J5" s="1">
        <v>41730</v>
      </c>
      <c r="K5" s="1">
        <v>41760</v>
      </c>
      <c r="L5" s="1">
        <v>41791</v>
      </c>
      <c r="M5" s="1">
        <v>41821</v>
      </c>
      <c r="N5" s="1">
        <v>41852</v>
      </c>
      <c r="O5" s="1">
        <v>41883</v>
      </c>
      <c r="P5" s="1">
        <v>41913</v>
      </c>
      <c r="Q5" s="1">
        <v>41944</v>
      </c>
      <c r="R5" s="1">
        <v>41974</v>
      </c>
    </row>
    <row r="6" spans="1:18" ht="15.75" thickBot="1" x14ac:dyDescent="0.3">
      <c r="E6" t="s">
        <v>1</v>
      </c>
      <c r="G6">
        <v>4.01</v>
      </c>
      <c r="H6">
        <v>4.01</v>
      </c>
      <c r="I6">
        <v>4.01</v>
      </c>
      <c r="J6">
        <v>4.01</v>
      </c>
      <c r="K6">
        <v>4.01</v>
      </c>
      <c r="L6">
        <v>4.01</v>
      </c>
      <c r="M6">
        <v>4.18</v>
      </c>
      <c r="N6">
        <v>4.18</v>
      </c>
      <c r="O6">
        <v>4.18</v>
      </c>
      <c r="P6">
        <v>4.18</v>
      </c>
      <c r="Q6">
        <v>4.18</v>
      </c>
    </row>
    <row r="7" spans="1:18" x14ac:dyDescent="0.25">
      <c r="A7" s="92"/>
      <c r="B7" s="93"/>
      <c r="C7" s="93"/>
      <c r="D7" s="93"/>
      <c r="E7" s="93"/>
      <c r="F7" s="93"/>
      <c r="G7" s="105" t="s">
        <v>11</v>
      </c>
      <c r="H7" s="106"/>
      <c r="I7" s="106"/>
      <c r="J7" s="106"/>
      <c r="K7" s="106"/>
      <c r="L7" s="80"/>
      <c r="M7" s="80"/>
      <c r="N7" s="80"/>
      <c r="O7" s="80"/>
      <c r="P7" s="80"/>
      <c r="Q7" s="80"/>
      <c r="R7" s="81"/>
    </row>
    <row r="8" spans="1:18" x14ac:dyDescent="0.25">
      <c r="A8" s="48" t="s">
        <v>8</v>
      </c>
      <c r="B8" s="49" t="s">
        <v>3</v>
      </c>
      <c r="C8" s="49" t="s">
        <v>2</v>
      </c>
      <c r="D8" s="49" t="s">
        <v>96</v>
      </c>
      <c r="E8" s="50" t="s">
        <v>9</v>
      </c>
      <c r="F8" s="49" t="s">
        <v>10</v>
      </c>
      <c r="G8" s="52">
        <v>41640</v>
      </c>
      <c r="H8" s="52">
        <v>41671</v>
      </c>
      <c r="I8" s="52">
        <v>41699</v>
      </c>
      <c r="J8" s="52">
        <v>41730</v>
      </c>
      <c r="K8" s="52">
        <v>41760</v>
      </c>
      <c r="L8" s="52">
        <v>41791</v>
      </c>
      <c r="M8" s="52">
        <v>41821</v>
      </c>
      <c r="N8" s="52">
        <v>41852</v>
      </c>
      <c r="O8" s="52">
        <v>41883</v>
      </c>
      <c r="P8" s="52">
        <v>41913</v>
      </c>
      <c r="Q8" s="52">
        <v>41944</v>
      </c>
      <c r="R8" s="51">
        <v>41974</v>
      </c>
    </row>
    <row r="9" spans="1:18" hidden="1" x14ac:dyDescent="0.25">
      <c r="A9" s="53"/>
      <c r="B9" s="49" t="s">
        <v>67</v>
      </c>
      <c r="C9" s="49">
        <v>0</v>
      </c>
      <c r="D9" s="68">
        <v>0</v>
      </c>
      <c r="E9" s="62">
        <f>F9-G9-H9-I9-J9-K9-L9-M9-N9-O9-P9-Q9-R9</f>
        <v>3.0000000097061275E-3</v>
      </c>
      <c r="F9" s="78">
        <f>янв.14!H7+фев.14!H7+мар.14!H7+апр.14!H7+май.14!H7+июн.14!H7+июл.14!H7+авг.14!H7+сен.14!H7+окт.14!H7+ноя.14!H7</f>
        <v>49124.29</v>
      </c>
      <c r="G9" s="11">
        <f>янв.14!G7</f>
        <v>15375.944</v>
      </c>
      <c r="H9" s="11">
        <f>фев.14!G7</f>
        <v>8021.6040000000003</v>
      </c>
      <c r="I9" s="11">
        <f>мар.14!G7</f>
        <v>3341.9339999999984</v>
      </c>
      <c r="J9" s="11">
        <f>апр.14!G7</f>
        <v>3215.2581000000014</v>
      </c>
      <c r="K9" s="11">
        <f>май.14!G7</f>
        <v>2170.1718999999985</v>
      </c>
      <c r="L9" s="11">
        <f>июн.14!G7</f>
        <v>1268.3630000000007</v>
      </c>
      <c r="M9" s="11">
        <f>июл.14!G7</f>
        <v>1516.086000000003</v>
      </c>
      <c r="N9" s="11">
        <f>авг.14!G7</f>
        <v>1310.0119999999984</v>
      </c>
      <c r="O9" s="11">
        <f>сен.14!G7</f>
        <v>3014.6159999999954</v>
      </c>
      <c r="P9" s="11">
        <f>окт.14!G7</f>
        <v>4256.4940000000042</v>
      </c>
      <c r="Q9" s="11">
        <f>ноя.14!G7</f>
        <v>5633.8039999999964</v>
      </c>
      <c r="R9" s="59"/>
    </row>
    <row r="10" spans="1:18" hidden="1" x14ac:dyDescent="0.25">
      <c r="A10" s="63">
        <v>79165033567</v>
      </c>
      <c r="B10" s="41" t="s">
        <v>78</v>
      </c>
      <c r="C10" s="5">
        <v>1</v>
      </c>
      <c r="D10" s="69">
        <f>СВОД_2013!D9</f>
        <v>-64.480799999999988</v>
      </c>
      <c r="E10" s="47">
        <f>F10-G10-H10-I10-J10-K10-L10-M10-N10-O10-P10-Q10-R10+D10</f>
        <v>289.47950000000077</v>
      </c>
      <c r="F10" s="78">
        <f>янв.14!H8+фев.14!H8+мар.14!H8+апр.14!H8+май.14!H8+июн.14!H8+июл.14!H8+авг.14!H8+сен.14!H8+окт.14!H8+ноя.14!H8</f>
        <v>2437.5</v>
      </c>
      <c r="G10" s="11">
        <f>янв.14!G8</f>
        <v>104.94169999999998</v>
      </c>
      <c r="H10" s="11">
        <f>фев.14!G8</f>
        <v>396.66919999999999</v>
      </c>
      <c r="I10" s="11">
        <f>мар.14!G8</f>
        <v>159.99900000000002</v>
      </c>
      <c r="J10" s="11">
        <f>апр.14!G8</f>
        <v>206.6353</v>
      </c>
      <c r="K10" s="11">
        <f>май.14!G8</f>
        <v>173.87359999999993</v>
      </c>
      <c r="L10" s="11">
        <f>июн.14!G8</f>
        <v>63.718899999999941</v>
      </c>
      <c r="M10" s="11">
        <f>июл.14!G8</f>
        <v>200.93260000000021</v>
      </c>
      <c r="N10" s="11">
        <f>авг.14!G8</f>
        <v>0</v>
      </c>
      <c r="O10" s="11">
        <f>сен.14!G8</f>
        <v>236.42079999999976</v>
      </c>
      <c r="P10" s="11">
        <f>окт.14!G8</f>
        <v>336.78260000000017</v>
      </c>
      <c r="Q10" s="11">
        <f>ноя.14!G8</f>
        <v>203.56599999999969</v>
      </c>
      <c r="R10" s="59"/>
    </row>
    <row r="11" spans="1:18" hidden="1" x14ac:dyDescent="0.25">
      <c r="A11" s="5"/>
      <c r="B11" s="5" t="s">
        <v>73</v>
      </c>
      <c r="C11" s="5">
        <v>2</v>
      </c>
      <c r="D11" s="69">
        <f>СВОД_2013!D10</f>
        <v>0</v>
      </c>
      <c r="E11" s="47">
        <f t="shared" ref="E10:E40" si="0">F11-G11-H11-I11-J11-K11-L11-M11-N11-O11-P11-Q11-R11+D11</f>
        <v>0</v>
      </c>
      <c r="F11" s="78">
        <f>янв.14!H9+фев.14!H9+мар.14!H9+апр.14!H9+май.14!H9+июн.14!H9+июл.14!H9+авг.14!H9+сен.14!H9+окт.14!H9+ноя.14!H9</f>
        <v>0</v>
      </c>
      <c r="G11" s="11">
        <f>янв.14!G9</f>
        <v>0</v>
      </c>
      <c r="H11" s="11">
        <f>фев.14!G9</f>
        <v>0</v>
      </c>
      <c r="I11" s="11">
        <f>мар.14!G9</f>
        <v>0</v>
      </c>
      <c r="J11" s="11">
        <f>апр.14!G9</f>
        <v>0</v>
      </c>
      <c r="K11" s="11">
        <f>май.14!G9</f>
        <v>0</v>
      </c>
      <c r="L11" s="11">
        <f>июн.14!G9</f>
        <v>0</v>
      </c>
      <c r="M11" s="11">
        <f>июл.14!G9</f>
        <v>0</v>
      </c>
      <c r="N11" s="11">
        <f>авг.14!G9</f>
        <v>0</v>
      </c>
      <c r="O11" s="11">
        <f>сен.14!G9</f>
        <v>0</v>
      </c>
      <c r="P11" s="11">
        <f>окт.14!G9</f>
        <v>0</v>
      </c>
      <c r="Q11" s="11">
        <f>ноя.14!G9</f>
        <v>0</v>
      </c>
      <c r="R11" s="59"/>
    </row>
    <row r="12" spans="1:18" x14ac:dyDescent="0.25">
      <c r="A12" s="63">
        <v>79150375448</v>
      </c>
      <c r="B12" s="41" t="s">
        <v>79</v>
      </c>
      <c r="C12" s="5">
        <v>4</v>
      </c>
      <c r="D12" s="69">
        <f>СВОД_2013!D11</f>
        <v>-26.024899999999999</v>
      </c>
      <c r="E12" s="47">
        <f t="shared" si="0"/>
        <v>-913.21259999999972</v>
      </c>
      <c r="F12" s="78">
        <f>янв.14!H10+фев.14!H10+мар.14!H10+апр.14!H10+май.14!H10+июн.14!H10+июл.14!H10+авг.14!H10+сен.14!H10+окт.14!H10+ноя.14!H10</f>
        <v>802</v>
      </c>
      <c r="G12" s="11">
        <f>янв.14!G10</f>
        <v>0</v>
      </c>
      <c r="H12" s="11">
        <f>фев.14!G10</f>
        <v>0</v>
      </c>
      <c r="I12" s="11">
        <f>мар.14!G10</f>
        <v>0</v>
      </c>
      <c r="J12" s="11">
        <f>апр.14!G10</f>
        <v>0</v>
      </c>
      <c r="K12" s="11">
        <f>май.14!G10</f>
        <v>266.90559999999994</v>
      </c>
      <c r="L12" s="11">
        <f>июн.14!G10</f>
        <v>215.05629999999996</v>
      </c>
      <c r="M12" s="11">
        <f>июл.14!G10</f>
        <v>174.34780000000003</v>
      </c>
      <c r="N12" s="11">
        <f>авг.14!G10</f>
        <v>50.87060000000006</v>
      </c>
      <c r="O12" s="11">
        <f>сен.14!G10</f>
        <v>243.02519999999993</v>
      </c>
      <c r="P12" s="11">
        <f>окт.14!G10</f>
        <v>403.49539999999996</v>
      </c>
      <c r="Q12" s="11">
        <f>ноя.14!G10</f>
        <v>335.48679999999996</v>
      </c>
      <c r="R12" s="59"/>
    </row>
    <row r="13" spans="1:18" hidden="1" x14ac:dyDescent="0.25">
      <c r="A13" s="5"/>
      <c r="B13" s="5"/>
      <c r="C13" s="5">
        <v>5</v>
      </c>
      <c r="D13" s="69">
        <f>СВОД_2013!D12</f>
        <v>0</v>
      </c>
      <c r="E13" s="47">
        <f t="shared" si="0"/>
        <v>0</v>
      </c>
      <c r="F13" s="78">
        <f>янв.14!H11+фев.14!H11+мар.14!H11+апр.14!H11+май.14!H11+июн.14!H11+июл.14!H11+авг.14!H11+сен.14!H11+окт.14!H11+ноя.14!H11</f>
        <v>0</v>
      </c>
      <c r="G13" s="11">
        <f>янв.14!G11</f>
        <v>0</v>
      </c>
      <c r="H13" s="11">
        <f>фев.14!G11</f>
        <v>0</v>
      </c>
      <c r="I13" s="11">
        <f>мар.14!G11</f>
        <v>0</v>
      </c>
      <c r="J13" s="11">
        <f>апр.14!G11</f>
        <v>0</v>
      </c>
      <c r="K13" s="11">
        <f>май.14!G11</f>
        <v>0</v>
      </c>
      <c r="L13" s="11">
        <f>июн.14!G11</f>
        <v>0</v>
      </c>
      <c r="M13" s="11">
        <f>июл.14!G11</f>
        <v>0</v>
      </c>
      <c r="N13" s="11">
        <f>авг.14!G11</f>
        <v>0</v>
      </c>
      <c r="O13" s="11">
        <f>сен.14!G11</f>
        <v>0</v>
      </c>
      <c r="P13" s="11">
        <f>окт.14!G11</f>
        <v>0</v>
      </c>
      <c r="Q13" s="11">
        <f>ноя.14!G11</f>
        <v>0</v>
      </c>
      <c r="R13" s="39"/>
    </row>
    <row r="14" spans="1:18" hidden="1" x14ac:dyDescent="0.25">
      <c r="A14" s="5"/>
      <c r="B14" s="5"/>
      <c r="C14" s="5">
        <v>6</v>
      </c>
      <c r="D14" s="69">
        <f>СВОД_2013!D13</f>
        <v>0</v>
      </c>
      <c r="E14" s="47">
        <f t="shared" si="0"/>
        <v>0</v>
      </c>
      <c r="F14" s="78">
        <f>янв.14!H12+фев.14!H12+мар.14!H12+апр.14!H12+май.14!H12+июн.14!H12+июл.14!H12+авг.14!H12+сен.14!H12+окт.14!H12+ноя.14!H12</f>
        <v>0</v>
      </c>
      <c r="G14" s="11">
        <f>янв.14!G12</f>
        <v>0</v>
      </c>
      <c r="H14" s="11">
        <f>фев.14!G12</f>
        <v>0</v>
      </c>
      <c r="I14" s="11">
        <f>мар.14!G12</f>
        <v>0</v>
      </c>
      <c r="J14" s="11">
        <f>апр.14!G12</f>
        <v>0</v>
      </c>
      <c r="K14" s="11">
        <f>май.14!G12</f>
        <v>0</v>
      </c>
      <c r="L14" s="11">
        <f>июн.14!G12</f>
        <v>0</v>
      </c>
      <c r="M14" s="11">
        <f>июл.14!G12</f>
        <v>0</v>
      </c>
      <c r="N14" s="11">
        <f>авг.14!G12</f>
        <v>0</v>
      </c>
      <c r="O14" s="11">
        <f>сен.14!G12</f>
        <v>0</v>
      </c>
      <c r="P14" s="11">
        <f>окт.14!G12</f>
        <v>0</v>
      </c>
      <c r="Q14" s="11">
        <f>ноя.14!G12</f>
        <v>0</v>
      </c>
      <c r="R14" s="39"/>
    </row>
    <row r="15" spans="1:18" hidden="1" x14ac:dyDescent="0.25">
      <c r="A15" s="5"/>
      <c r="B15" s="5"/>
      <c r="C15" s="5">
        <v>7</v>
      </c>
      <c r="D15" s="69">
        <f>СВОД_2013!D14</f>
        <v>0</v>
      </c>
      <c r="E15" s="47">
        <f t="shared" si="0"/>
        <v>0</v>
      </c>
      <c r="F15" s="78">
        <f>янв.14!H13+фев.14!H13+мар.14!H13+апр.14!H13+май.14!H13+июн.14!H13+июл.14!H13+авг.14!H13+сен.14!H13+окт.14!H13+ноя.14!H13</f>
        <v>0</v>
      </c>
      <c r="G15" s="11">
        <f>янв.14!G13</f>
        <v>0</v>
      </c>
      <c r="H15" s="11">
        <f>фев.14!G13</f>
        <v>0</v>
      </c>
      <c r="I15" s="11">
        <f>мар.14!G13</f>
        <v>0</v>
      </c>
      <c r="J15" s="11">
        <f>апр.14!G13</f>
        <v>0</v>
      </c>
      <c r="K15" s="11">
        <f>май.14!G13</f>
        <v>0</v>
      </c>
      <c r="L15" s="11">
        <f>июн.14!G13</f>
        <v>0</v>
      </c>
      <c r="M15" s="11">
        <f>июл.14!G13</f>
        <v>0</v>
      </c>
      <c r="N15" s="11">
        <f>авг.14!G13</f>
        <v>0</v>
      </c>
      <c r="O15" s="11">
        <f>сен.14!G13</f>
        <v>0</v>
      </c>
      <c r="P15" s="11">
        <f>окт.14!G13</f>
        <v>0</v>
      </c>
      <c r="Q15" s="11">
        <f>ноя.14!G13</f>
        <v>0</v>
      </c>
      <c r="R15" s="39"/>
    </row>
    <row r="16" spans="1:18" hidden="1" x14ac:dyDescent="0.25">
      <c r="A16" s="5"/>
      <c r="B16" s="5"/>
      <c r="C16" s="5">
        <v>8</v>
      </c>
      <c r="D16" s="69">
        <f>СВОД_2013!D15</f>
        <v>0</v>
      </c>
      <c r="E16" s="47">
        <f t="shared" si="0"/>
        <v>0</v>
      </c>
      <c r="F16" s="78">
        <f>янв.14!H14+фев.14!H14+мар.14!H14+апр.14!H14+май.14!H14+июн.14!H14+июл.14!H14+авг.14!H14+сен.14!H14+окт.14!H14+ноя.14!H14</f>
        <v>0</v>
      </c>
      <c r="G16" s="11">
        <f>янв.14!G14</f>
        <v>0</v>
      </c>
      <c r="H16" s="11">
        <f>фев.14!G14</f>
        <v>0</v>
      </c>
      <c r="I16" s="11">
        <f>мар.14!G14</f>
        <v>0</v>
      </c>
      <c r="J16" s="11">
        <f>апр.14!G14</f>
        <v>0</v>
      </c>
      <c r="K16" s="11">
        <f>май.14!G14</f>
        <v>0</v>
      </c>
      <c r="L16" s="11">
        <f>июн.14!G14</f>
        <v>0</v>
      </c>
      <c r="M16" s="11">
        <f>июл.14!G14</f>
        <v>0</v>
      </c>
      <c r="N16" s="11">
        <f>авг.14!G14</f>
        <v>0</v>
      </c>
      <c r="O16" s="11">
        <f>сен.14!G14</f>
        <v>0</v>
      </c>
      <c r="P16" s="11">
        <f>окт.14!G14</f>
        <v>0</v>
      </c>
      <c r="Q16" s="11">
        <f>ноя.14!G14</f>
        <v>0</v>
      </c>
      <c r="R16" s="39"/>
    </row>
    <row r="17" spans="1:18" hidden="1" x14ac:dyDescent="0.25">
      <c r="A17" s="5"/>
      <c r="B17" s="5"/>
      <c r="C17" s="5">
        <v>9</v>
      </c>
      <c r="D17" s="69">
        <f>СВОД_2013!D16</f>
        <v>0</v>
      </c>
      <c r="E17" s="47">
        <f t="shared" si="0"/>
        <v>0</v>
      </c>
      <c r="F17" s="78">
        <f>янв.14!H15+фев.14!H15+мар.14!H15+апр.14!H15+май.14!H15+июн.14!H15+июл.14!H15+авг.14!H15+сен.14!H15+окт.14!H15+ноя.14!H15</f>
        <v>0</v>
      </c>
      <c r="G17" s="11">
        <f>янв.14!G15</f>
        <v>0</v>
      </c>
      <c r="H17" s="11">
        <f>фев.14!G15</f>
        <v>0</v>
      </c>
      <c r="I17" s="11">
        <f>мар.14!G15</f>
        <v>0</v>
      </c>
      <c r="J17" s="11">
        <f>апр.14!G15</f>
        <v>0</v>
      </c>
      <c r="K17" s="11">
        <f>май.14!G15</f>
        <v>0</v>
      </c>
      <c r="L17" s="11">
        <f>июн.14!G15</f>
        <v>0</v>
      </c>
      <c r="M17" s="11">
        <f>июл.14!G15</f>
        <v>0</v>
      </c>
      <c r="N17" s="11">
        <f>авг.14!G15</f>
        <v>0</v>
      </c>
      <c r="O17" s="11">
        <f>сен.14!G15</f>
        <v>0</v>
      </c>
      <c r="P17" s="11">
        <f>окт.14!G15</f>
        <v>0</v>
      </c>
      <c r="Q17" s="11">
        <f>ноя.14!G15</f>
        <v>0</v>
      </c>
      <c r="R17" s="39"/>
    </row>
    <row r="18" spans="1:18" hidden="1" x14ac:dyDescent="0.25">
      <c r="A18" s="5"/>
      <c r="B18" s="5"/>
      <c r="C18" s="5">
        <v>10</v>
      </c>
      <c r="D18" s="69">
        <f>СВОД_2013!D17</f>
        <v>0</v>
      </c>
      <c r="E18" s="47">
        <f t="shared" si="0"/>
        <v>0</v>
      </c>
      <c r="F18" s="78">
        <f>янв.14!H16+фев.14!H16+мар.14!H16+апр.14!H16+май.14!H16+июн.14!H16+июл.14!H16+авг.14!H16+сен.14!H16+окт.14!H16+ноя.14!H16</f>
        <v>0</v>
      </c>
      <c r="G18" s="11">
        <f>янв.14!G16</f>
        <v>0</v>
      </c>
      <c r="H18" s="11">
        <f>фев.14!G16</f>
        <v>0</v>
      </c>
      <c r="I18" s="11">
        <f>мар.14!G16</f>
        <v>0</v>
      </c>
      <c r="J18" s="11">
        <f>апр.14!G16</f>
        <v>0</v>
      </c>
      <c r="K18" s="11">
        <f>май.14!G16</f>
        <v>0</v>
      </c>
      <c r="L18" s="11">
        <f>июн.14!G16</f>
        <v>0</v>
      </c>
      <c r="M18" s="11">
        <f>июл.14!G16</f>
        <v>0</v>
      </c>
      <c r="N18" s="11">
        <f>авг.14!G16</f>
        <v>0</v>
      </c>
      <c r="O18" s="11">
        <f>сен.14!G16</f>
        <v>0</v>
      </c>
      <c r="P18" s="11">
        <f>окт.14!G16</f>
        <v>0</v>
      </c>
      <c r="Q18" s="11">
        <f>ноя.14!G16</f>
        <v>0</v>
      </c>
      <c r="R18" s="39"/>
    </row>
    <row r="19" spans="1:18" hidden="1" x14ac:dyDescent="0.25">
      <c r="A19" s="5"/>
      <c r="B19" s="5"/>
      <c r="C19" s="5">
        <v>11</v>
      </c>
      <c r="D19" s="69">
        <f>СВОД_2013!D18</f>
        <v>0</v>
      </c>
      <c r="E19" s="47">
        <f t="shared" si="0"/>
        <v>0</v>
      </c>
      <c r="F19" s="78">
        <f>янв.14!H17+фев.14!H17+мар.14!H17+апр.14!H17+май.14!H17+июн.14!H17+июл.14!H17+авг.14!H17+сен.14!H17+окт.14!H17+ноя.14!H17</f>
        <v>0</v>
      </c>
      <c r="G19" s="11">
        <f>янв.14!G17</f>
        <v>0</v>
      </c>
      <c r="H19" s="11">
        <f>фев.14!G17</f>
        <v>0</v>
      </c>
      <c r="I19" s="11">
        <f>мар.14!G17</f>
        <v>0</v>
      </c>
      <c r="J19" s="11">
        <f>апр.14!G17</f>
        <v>0</v>
      </c>
      <c r="K19" s="11">
        <f>май.14!G17</f>
        <v>0</v>
      </c>
      <c r="L19" s="11">
        <f>июн.14!G17</f>
        <v>0</v>
      </c>
      <c r="M19" s="11">
        <f>июл.14!G17</f>
        <v>0</v>
      </c>
      <c r="N19" s="11">
        <f>авг.14!G17</f>
        <v>0</v>
      </c>
      <c r="O19" s="11">
        <f>сен.14!G17</f>
        <v>0</v>
      </c>
      <c r="P19" s="11">
        <f>окт.14!G17</f>
        <v>0</v>
      </c>
      <c r="Q19" s="11">
        <f>ноя.14!G17</f>
        <v>0</v>
      </c>
      <c r="R19" s="39"/>
    </row>
    <row r="20" spans="1:18" x14ac:dyDescent="0.25">
      <c r="A20" s="63">
        <v>79153905274</v>
      </c>
      <c r="B20" s="42" t="s">
        <v>80</v>
      </c>
      <c r="C20" s="5">
        <v>12</v>
      </c>
      <c r="D20" s="69">
        <f>СВОД_2013!D19</f>
        <v>-1179.2207000000001</v>
      </c>
      <c r="E20" s="47">
        <f t="shared" si="0"/>
        <v>-495.74170000000015</v>
      </c>
      <c r="F20" s="78">
        <f>янв.14!H18+фев.14!H18+мар.14!H18+апр.14!H18+май.14!H18+июн.14!H18+июл.14!H18+авг.14!H18+сен.14!H18+окт.14!H18+ноя.14!H18</f>
        <v>3793.46</v>
      </c>
      <c r="G20" s="11">
        <f>янв.14!G18</f>
        <v>0</v>
      </c>
      <c r="H20" s="11">
        <f>фев.14!G18</f>
        <v>0</v>
      </c>
      <c r="I20" s="11">
        <f>мар.14!G18</f>
        <v>411.98739999999981</v>
      </c>
      <c r="J20" s="11">
        <f>апр.14!G18</f>
        <v>354.00280000000009</v>
      </c>
      <c r="K20" s="11">
        <f>май.14!G18</f>
        <v>632.97849999999983</v>
      </c>
      <c r="L20" s="11">
        <f>июн.14!G18</f>
        <v>201.82330000000016</v>
      </c>
      <c r="M20" s="11">
        <f>июл.14!G18</f>
        <v>293.64499999999998</v>
      </c>
      <c r="N20" s="11">
        <f>авг.14!G18</f>
        <v>179.19660000000002</v>
      </c>
      <c r="O20" s="11">
        <f>сен.14!G18</f>
        <v>195.45679999999996</v>
      </c>
      <c r="P20" s="11">
        <f>окт.14!G18</f>
        <v>362.65679999999992</v>
      </c>
      <c r="Q20" s="11">
        <f>ноя.14!G18</f>
        <v>478.23380000000031</v>
      </c>
      <c r="R20" s="59"/>
    </row>
    <row r="21" spans="1:18" x14ac:dyDescent="0.25">
      <c r="A21" s="5"/>
      <c r="B21" s="42" t="s">
        <v>81</v>
      </c>
      <c r="C21" s="5">
        <v>13</v>
      </c>
      <c r="D21" s="69">
        <f>СВОД_2013!D20</f>
        <v>0</v>
      </c>
      <c r="E21" s="47">
        <f t="shared" si="0"/>
        <v>-42.616099999999996</v>
      </c>
      <c r="F21" s="78">
        <f>янв.14!H19+фев.14!H19+мар.14!H19+апр.14!H19+май.14!H19+июн.14!H19+июл.14!H19+авг.14!H19+сен.14!H19+окт.14!H19+ноя.14!H19</f>
        <v>0</v>
      </c>
      <c r="G21" s="11">
        <f>янв.14!G19</f>
        <v>0</v>
      </c>
      <c r="H21" s="11">
        <f>фев.14!G19</f>
        <v>0</v>
      </c>
      <c r="I21" s="11">
        <f>мар.14!G19</f>
        <v>0</v>
      </c>
      <c r="J21" s="11">
        <f>апр.14!G19</f>
        <v>0</v>
      </c>
      <c r="K21" s="11">
        <f>май.14!G19</f>
        <v>2.9272999999999998</v>
      </c>
      <c r="L21" s="11">
        <f>июн.14!G19</f>
        <v>6.4160000000000021</v>
      </c>
      <c r="M21" s="11">
        <f>июл.14!G19</f>
        <v>23.491599999999995</v>
      </c>
      <c r="N21" s="11">
        <f>авг.14!G19</f>
        <v>9.3214000000000006</v>
      </c>
      <c r="O21" s="11">
        <f>сен.14!G19</f>
        <v>0.4597999999999976</v>
      </c>
      <c r="P21" s="11">
        <f>окт.14!G19</f>
        <v>0</v>
      </c>
      <c r="Q21" s="11">
        <f>ноя.14!G19</f>
        <v>0</v>
      </c>
      <c r="R21" s="67"/>
    </row>
    <row r="22" spans="1:18" hidden="1" x14ac:dyDescent="0.25">
      <c r="A22" s="5"/>
      <c r="B22" s="5"/>
      <c r="C22" s="5">
        <v>15</v>
      </c>
      <c r="D22" s="69">
        <f>СВОД_2013!D22</f>
        <v>0</v>
      </c>
      <c r="E22" s="47">
        <f t="shared" si="0"/>
        <v>0</v>
      </c>
      <c r="F22" s="78">
        <f>янв.14!H20+фев.14!H20+мар.14!H20+апр.14!H20+май.14!H20+июн.14!H20+июл.14!H20+авг.14!H20+сен.14!H20+окт.14!H20+ноя.14!H20</f>
        <v>0</v>
      </c>
      <c r="G22" s="11">
        <f>янв.14!G20</f>
        <v>0</v>
      </c>
      <c r="H22" s="11">
        <f>фев.14!G20</f>
        <v>0</v>
      </c>
      <c r="I22" s="11">
        <f>мар.14!G20</f>
        <v>0</v>
      </c>
      <c r="J22" s="11">
        <f>апр.14!G20</f>
        <v>0</v>
      </c>
      <c r="K22" s="11">
        <f>май.14!G20</f>
        <v>0</v>
      </c>
      <c r="L22" s="11">
        <f>июн.14!G20</f>
        <v>0</v>
      </c>
      <c r="M22" s="11">
        <f>июл.14!G20</f>
        <v>0</v>
      </c>
      <c r="N22" s="11">
        <f>авг.14!G20</f>
        <v>0</v>
      </c>
      <c r="O22" s="11">
        <f>сен.14!G20</f>
        <v>0</v>
      </c>
      <c r="P22" s="11">
        <f>окт.14!G20</f>
        <v>0</v>
      </c>
      <c r="Q22" s="11">
        <f>ноя.14!G20</f>
        <v>0</v>
      </c>
      <c r="R22" s="5"/>
    </row>
    <row r="23" spans="1:18" hidden="1" x14ac:dyDescent="0.25">
      <c r="A23" s="5"/>
      <c r="B23" s="5"/>
      <c r="C23" s="5">
        <v>16</v>
      </c>
      <c r="D23" s="69">
        <f>СВОД_2013!D23</f>
        <v>0</v>
      </c>
      <c r="E23" s="47">
        <f t="shared" si="0"/>
        <v>0</v>
      </c>
      <c r="F23" s="78">
        <f>янв.14!H21+фев.14!H21+мар.14!H21+апр.14!H21+май.14!H21+июн.14!H21+июл.14!H21+авг.14!H21+сен.14!H21+окт.14!H21+ноя.14!H21</f>
        <v>0</v>
      </c>
      <c r="G23" s="11">
        <f>янв.14!G21</f>
        <v>0</v>
      </c>
      <c r="H23" s="11">
        <f>фев.14!G21</f>
        <v>0</v>
      </c>
      <c r="I23" s="11">
        <f>мар.14!G21</f>
        <v>0</v>
      </c>
      <c r="J23" s="11">
        <f>апр.14!G21</f>
        <v>0</v>
      </c>
      <c r="K23" s="11">
        <f>май.14!G21</f>
        <v>0</v>
      </c>
      <c r="L23" s="11">
        <f>июн.14!G21</f>
        <v>0</v>
      </c>
      <c r="M23" s="11">
        <f>июл.14!G21</f>
        <v>0</v>
      </c>
      <c r="N23" s="11">
        <f>авг.14!G21</f>
        <v>0</v>
      </c>
      <c r="O23" s="11">
        <f>сен.14!G21</f>
        <v>0</v>
      </c>
      <c r="P23" s="11">
        <f>окт.14!G21</f>
        <v>0</v>
      </c>
      <c r="Q23" s="11">
        <f>ноя.14!G21</f>
        <v>0</v>
      </c>
      <c r="R23" s="5"/>
    </row>
    <row r="24" spans="1:18" hidden="1" x14ac:dyDescent="0.25">
      <c r="A24" s="5"/>
      <c r="B24" s="5"/>
      <c r="C24" s="5">
        <v>17</v>
      </c>
      <c r="D24" s="69">
        <f>СВОД_2013!D24</f>
        <v>0</v>
      </c>
      <c r="E24" s="47">
        <f t="shared" si="0"/>
        <v>0</v>
      </c>
      <c r="F24" s="78">
        <f>янв.14!H22+фев.14!H22+мар.14!H22+апр.14!H22+май.14!H22+июн.14!H22+июл.14!H22+авг.14!H22+сен.14!H22+окт.14!H22+ноя.14!H22</f>
        <v>0</v>
      </c>
      <c r="G24" s="11">
        <f>янв.14!G22</f>
        <v>0</v>
      </c>
      <c r="H24" s="11">
        <f>фев.14!G22</f>
        <v>0</v>
      </c>
      <c r="I24" s="11">
        <f>мар.14!G22</f>
        <v>0</v>
      </c>
      <c r="J24" s="11">
        <f>апр.14!G22</f>
        <v>0</v>
      </c>
      <c r="K24" s="11">
        <f>май.14!G22</f>
        <v>0</v>
      </c>
      <c r="L24" s="11">
        <f>июн.14!G22</f>
        <v>0</v>
      </c>
      <c r="M24" s="11">
        <f>июл.14!G22</f>
        <v>0</v>
      </c>
      <c r="N24" s="11">
        <f>авг.14!G22</f>
        <v>0</v>
      </c>
      <c r="O24" s="11">
        <f>сен.14!G22</f>
        <v>0</v>
      </c>
      <c r="P24" s="11">
        <f>окт.14!G22</f>
        <v>0</v>
      </c>
      <c r="Q24" s="11">
        <f>ноя.14!G22</f>
        <v>0</v>
      </c>
      <c r="R24" s="5"/>
    </row>
    <row r="25" spans="1:18" x14ac:dyDescent="0.25">
      <c r="A25" s="5"/>
      <c r="B25" s="5" t="s">
        <v>140</v>
      </c>
      <c r="C25" s="5">
        <v>18</v>
      </c>
      <c r="D25" s="69">
        <f>СВОД_2013!D25</f>
        <v>0</v>
      </c>
      <c r="E25" s="47">
        <f t="shared" si="0"/>
        <v>-16.719999999999995</v>
      </c>
      <c r="F25" s="78">
        <f>янв.14!H23+фев.14!H23+мар.14!H23+апр.14!H23+май.14!H23+июн.14!H23+июл.14!H23+авг.14!H23+сен.14!H23+окт.14!H23+ноя.14!H23</f>
        <v>0</v>
      </c>
      <c r="G25" s="11">
        <f>янв.14!G23</f>
        <v>0</v>
      </c>
      <c r="H25" s="11">
        <f>фев.14!G23</f>
        <v>0</v>
      </c>
      <c r="I25" s="11">
        <f>мар.14!G23</f>
        <v>0</v>
      </c>
      <c r="J25" s="11">
        <f>апр.14!G23</f>
        <v>0</v>
      </c>
      <c r="K25" s="11">
        <f>май.14!G23</f>
        <v>0</v>
      </c>
      <c r="L25" s="11">
        <f>июн.14!G23</f>
        <v>0</v>
      </c>
      <c r="M25" s="11">
        <f>июл.14!G23</f>
        <v>0</v>
      </c>
      <c r="N25" s="11">
        <f>авг.14!G23</f>
        <v>0</v>
      </c>
      <c r="O25" s="11">
        <f>сен.14!G23</f>
        <v>0</v>
      </c>
      <c r="P25" s="11">
        <f>окт.14!G23</f>
        <v>5.6429999999999998</v>
      </c>
      <c r="Q25" s="11">
        <f>ноя.14!G23</f>
        <v>11.076999999999996</v>
      </c>
      <c r="R25" s="5"/>
    </row>
    <row r="26" spans="1:18" hidden="1" x14ac:dyDescent="0.25">
      <c r="A26" s="5"/>
      <c r="B26" s="5" t="s">
        <v>121</v>
      </c>
      <c r="C26" s="5">
        <v>19</v>
      </c>
      <c r="D26" s="69">
        <f>СВОД_2013!D26</f>
        <v>0</v>
      </c>
      <c r="E26" s="47">
        <f t="shared" si="0"/>
        <v>1.016800000000007</v>
      </c>
      <c r="F26" s="78">
        <f>янв.14!H24+фев.14!H24+мар.14!H24+апр.14!H24+май.14!H24+июн.14!H24+июл.14!H24+авг.14!H24+сен.14!H24+окт.14!H24+ноя.14!H24</f>
        <v>100.25</v>
      </c>
      <c r="G26" s="11">
        <f>янв.14!G24</f>
        <v>0</v>
      </c>
      <c r="H26" s="11">
        <f>фев.14!G24</f>
        <v>0</v>
      </c>
      <c r="I26" s="11">
        <f>мар.14!G24</f>
        <v>0</v>
      </c>
      <c r="J26" s="11">
        <f>апр.14!G24</f>
        <v>0</v>
      </c>
      <c r="K26" s="11">
        <f>май.14!G24</f>
        <v>0</v>
      </c>
      <c r="L26" s="11">
        <f>июн.14!G24</f>
        <v>0</v>
      </c>
      <c r="M26" s="11">
        <f>июл.14!G24</f>
        <v>19.5624</v>
      </c>
      <c r="N26" s="11">
        <f>авг.14!G24</f>
        <v>60.568199999999997</v>
      </c>
      <c r="O26" s="11">
        <f>сен.14!G24</f>
        <v>19.102599999999999</v>
      </c>
      <c r="P26" s="11">
        <f>окт.14!G24</f>
        <v>0</v>
      </c>
      <c r="Q26" s="11">
        <f>ноя.14!G24</f>
        <v>0</v>
      </c>
      <c r="R26" s="5"/>
    </row>
    <row r="27" spans="1:18" x14ac:dyDescent="0.25">
      <c r="A27" s="64"/>
      <c r="B27" s="42" t="s">
        <v>82</v>
      </c>
      <c r="C27" s="5">
        <v>20</v>
      </c>
      <c r="D27" s="69">
        <f>СВОД_2013!D27</f>
        <v>0</v>
      </c>
      <c r="E27" s="47">
        <f t="shared" si="0"/>
        <v>-1273.8427000000001</v>
      </c>
      <c r="F27" s="78">
        <f>янв.14!H25+фев.14!H25+мар.14!H25+апр.14!H25+май.14!H25+июн.14!H25+июл.14!H25+авг.14!H25+сен.14!H25+окт.14!H25+ноя.14!H25</f>
        <v>1606.85</v>
      </c>
      <c r="G27" s="11">
        <f>янв.14!G25</f>
        <v>998.00879999999995</v>
      </c>
      <c r="H27" s="11">
        <f>фев.14!G25</f>
        <v>0</v>
      </c>
      <c r="I27" s="11">
        <f>мар.14!G25</f>
        <v>8.6215000000000224</v>
      </c>
      <c r="J27" s="11">
        <f>апр.14!G25</f>
        <v>68.49080000000005</v>
      </c>
      <c r="K27" s="11">
        <f>май.14!G25</f>
        <v>74.024599999999907</v>
      </c>
      <c r="L27" s="11">
        <f>июн.14!G25</f>
        <v>49.724000000000132</v>
      </c>
      <c r="M27" s="11">
        <f>июл.14!G25</f>
        <v>142.24539999999988</v>
      </c>
      <c r="N27" s="11">
        <f>авг.14!G25</f>
        <v>321.52560000000005</v>
      </c>
      <c r="O27" s="11">
        <f>сен.14!G25</f>
        <v>271.61639999999983</v>
      </c>
      <c r="P27" s="11">
        <f>окт.14!G25</f>
        <v>365.79179999999991</v>
      </c>
      <c r="Q27" s="11">
        <f>ноя.14!G25</f>
        <v>580.64380000000028</v>
      </c>
      <c r="R27" s="67"/>
    </row>
    <row r="28" spans="1:18" x14ac:dyDescent="0.25">
      <c r="A28" s="5"/>
      <c r="B28" s="5" t="s">
        <v>122</v>
      </c>
      <c r="C28" s="5">
        <v>21</v>
      </c>
      <c r="D28" s="69">
        <f>СВОД_2013!D28</f>
        <v>0</v>
      </c>
      <c r="E28" s="47">
        <f t="shared" si="0"/>
        <v>-649.53019999999992</v>
      </c>
      <c r="F28" s="78">
        <f>янв.14!H26+фев.14!H26+мар.14!H26+апр.14!H26+май.14!H26+июн.14!H26+июл.14!H26+авг.14!H26+сен.14!H26+окт.14!H26+ноя.14!H26</f>
        <v>0</v>
      </c>
      <c r="G28" s="11">
        <f>янв.14!G26</f>
        <v>0</v>
      </c>
      <c r="H28" s="11">
        <f>фев.14!G26</f>
        <v>0</v>
      </c>
      <c r="I28" s="11">
        <f>мар.14!G26</f>
        <v>0</v>
      </c>
      <c r="J28" s="11">
        <f>апр.14!G26</f>
        <v>0</v>
      </c>
      <c r="K28" s="11">
        <f>май.14!G26</f>
        <v>0</v>
      </c>
      <c r="L28" s="11">
        <f>июн.14!G26</f>
        <v>0</v>
      </c>
      <c r="M28" s="11">
        <f>июл.14!G26</f>
        <v>90.538799999999995</v>
      </c>
      <c r="N28" s="11">
        <f>авг.14!G26</f>
        <v>27.002800000000001</v>
      </c>
      <c r="O28" s="11">
        <f>сен.14!G26</f>
        <v>1.2121999999999964</v>
      </c>
      <c r="P28" s="11">
        <f>окт.14!G26</f>
        <v>209.41799999999998</v>
      </c>
      <c r="Q28" s="11">
        <f>ноя.14!G26</f>
        <v>321.35840000000002</v>
      </c>
      <c r="R28" s="5"/>
    </row>
    <row r="29" spans="1:18" hidden="1" x14ac:dyDescent="0.25">
      <c r="A29" s="5"/>
      <c r="B29" s="5"/>
      <c r="C29" s="5">
        <v>22</v>
      </c>
      <c r="D29" s="69">
        <f>СВОД_2013!D29</f>
        <v>0</v>
      </c>
      <c r="E29" s="47">
        <f t="shared" si="0"/>
        <v>0</v>
      </c>
      <c r="F29" s="78">
        <f>янв.14!H27+фев.14!H27+мар.14!H27+апр.14!H27+май.14!H27+июн.14!H27+июл.14!H27+авг.14!H27+сен.14!H27+окт.14!H27+ноя.14!H27</f>
        <v>0</v>
      </c>
      <c r="G29" s="11">
        <f>янв.14!G27</f>
        <v>0</v>
      </c>
      <c r="H29" s="11">
        <f>фев.14!G27</f>
        <v>0</v>
      </c>
      <c r="I29" s="11">
        <f>мар.14!G27</f>
        <v>0</v>
      </c>
      <c r="J29" s="11">
        <f>апр.14!G27</f>
        <v>0</v>
      </c>
      <c r="K29" s="11">
        <f>май.14!G27</f>
        <v>0</v>
      </c>
      <c r="L29" s="11">
        <f>июн.14!G27</f>
        <v>0</v>
      </c>
      <c r="M29" s="11">
        <f>июл.14!G27</f>
        <v>0</v>
      </c>
      <c r="N29" s="11">
        <f>авг.14!G27</f>
        <v>0</v>
      </c>
      <c r="O29" s="11">
        <f>сен.14!G27</f>
        <v>0</v>
      </c>
      <c r="P29" s="11">
        <f>окт.14!G27</f>
        <v>0</v>
      </c>
      <c r="Q29" s="11">
        <f>ноя.14!G27</f>
        <v>0</v>
      </c>
      <c r="R29" s="5"/>
    </row>
    <row r="30" spans="1:18" hidden="1" x14ac:dyDescent="0.25">
      <c r="A30" s="5"/>
      <c r="B30" s="5"/>
      <c r="C30" s="5">
        <v>23</v>
      </c>
      <c r="D30" s="69">
        <f>СВОД_2013!D30</f>
        <v>0</v>
      </c>
      <c r="E30" s="47">
        <f t="shared" si="0"/>
        <v>0</v>
      </c>
      <c r="F30" s="78">
        <f>янв.14!H28+фев.14!H28+мар.14!H28+апр.14!H28+май.14!H28+июн.14!H28+июл.14!H28+авг.14!H28+сен.14!H28+окт.14!H28+ноя.14!H28</f>
        <v>0</v>
      </c>
      <c r="G30" s="11">
        <f>янв.14!G28</f>
        <v>0</v>
      </c>
      <c r="H30" s="11">
        <f>фев.14!G28</f>
        <v>0</v>
      </c>
      <c r="I30" s="11">
        <f>мар.14!G28</f>
        <v>0</v>
      </c>
      <c r="J30" s="11">
        <f>апр.14!G28</f>
        <v>0</v>
      </c>
      <c r="K30" s="11">
        <f>май.14!G28</f>
        <v>0</v>
      </c>
      <c r="L30" s="11">
        <f>июн.14!G28</f>
        <v>0</v>
      </c>
      <c r="M30" s="11">
        <f>июл.14!G28</f>
        <v>0</v>
      </c>
      <c r="N30" s="11">
        <f>авг.14!G28</f>
        <v>0</v>
      </c>
      <c r="O30" s="11">
        <f>сен.14!G28</f>
        <v>0</v>
      </c>
      <c r="P30" s="11">
        <f>окт.14!G28</f>
        <v>0</v>
      </c>
      <c r="Q30" s="11">
        <f>ноя.14!G28</f>
        <v>0</v>
      </c>
      <c r="R30" s="5"/>
    </row>
    <row r="31" spans="1:18" hidden="1" x14ac:dyDescent="0.25">
      <c r="A31" s="5"/>
      <c r="B31" s="5"/>
      <c r="C31" s="5">
        <v>24</v>
      </c>
      <c r="D31" s="69">
        <f>СВОД_2013!D31</f>
        <v>0</v>
      </c>
      <c r="E31" s="47">
        <f t="shared" si="0"/>
        <v>0</v>
      </c>
      <c r="F31" s="78">
        <f>янв.14!H29+фев.14!H29+мар.14!H29+апр.14!H29+май.14!H29+июн.14!H29+июл.14!H29+авг.14!H29+сен.14!H29+окт.14!H29+ноя.14!H29</f>
        <v>0</v>
      </c>
      <c r="G31" s="11">
        <f>янв.14!G29</f>
        <v>0</v>
      </c>
      <c r="H31" s="11">
        <f>фев.14!G29</f>
        <v>0</v>
      </c>
      <c r="I31" s="11">
        <f>мар.14!G29</f>
        <v>0</v>
      </c>
      <c r="J31" s="11">
        <f>апр.14!G29</f>
        <v>0</v>
      </c>
      <c r="K31" s="11">
        <f>май.14!G29</f>
        <v>0</v>
      </c>
      <c r="L31" s="11">
        <f>июн.14!G29</f>
        <v>0</v>
      </c>
      <c r="M31" s="11">
        <f>июл.14!G29</f>
        <v>0</v>
      </c>
      <c r="N31" s="11">
        <f>авг.14!G29</f>
        <v>0</v>
      </c>
      <c r="O31" s="11">
        <f>сен.14!G29</f>
        <v>0</v>
      </c>
      <c r="P31" s="11">
        <f>окт.14!G29</f>
        <v>0</v>
      </c>
      <c r="Q31" s="11">
        <f>ноя.14!G29</f>
        <v>0</v>
      </c>
      <c r="R31" s="5"/>
    </row>
    <row r="32" spans="1:18" hidden="1" x14ac:dyDescent="0.25">
      <c r="A32" s="63">
        <v>79261763327</v>
      </c>
      <c r="B32" s="42" t="s">
        <v>83</v>
      </c>
      <c r="C32" s="5">
        <v>25</v>
      </c>
      <c r="D32" s="69">
        <f>СВОД_2013!D32</f>
        <v>-2576.9061999999999</v>
      </c>
      <c r="E32" s="47">
        <f t="shared" si="0"/>
        <v>10.923499999999422</v>
      </c>
      <c r="F32" s="78">
        <f>янв.14!H30+фев.14!H30+мар.14!H30+апр.14!H30+май.14!H30+июн.14!H30+июл.14!H30+авг.14!H30+сен.14!H30+окт.14!H30+ноя.14!H30</f>
        <v>9229.25</v>
      </c>
      <c r="G32" s="11">
        <f>янв.14!G30</f>
        <v>37.292999999999815</v>
      </c>
      <c r="H32" s="11">
        <f>фев.14!G30</f>
        <v>8.5412999999999819</v>
      </c>
      <c r="I32" s="11">
        <f>мар.14!G30</f>
        <v>1083.8227999999999</v>
      </c>
      <c r="J32" s="11">
        <f>апр.14!G30</f>
        <v>1247.912</v>
      </c>
      <c r="K32" s="11">
        <f>май.14!G30</f>
        <v>499.68609999999956</v>
      </c>
      <c r="L32" s="11">
        <f>июн.14!G30</f>
        <v>251.6275</v>
      </c>
      <c r="M32" s="11">
        <f>июл.14!G30</f>
        <v>300.58380000000034</v>
      </c>
      <c r="N32" s="11">
        <f>авг.14!G30</f>
        <v>151.56679999999994</v>
      </c>
      <c r="O32" s="11">
        <f>сен.14!G30</f>
        <v>549.08480000000054</v>
      </c>
      <c r="P32" s="11">
        <f>окт.14!G30</f>
        <v>943.63499999999999</v>
      </c>
      <c r="Q32" s="11">
        <f>ноя.14!G30</f>
        <v>1567.6671999999996</v>
      </c>
      <c r="R32" s="67"/>
    </row>
    <row r="33" spans="1:18" x14ac:dyDescent="0.25">
      <c r="A33" s="5"/>
      <c r="B33" s="5" t="s">
        <v>98</v>
      </c>
      <c r="C33" s="5">
        <v>26</v>
      </c>
      <c r="D33" s="69">
        <f>СВОД_2013!D33</f>
        <v>0</v>
      </c>
      <c r="E33" s="47">
        <f>F33-G33-H33-I33-J33-K33-L33-M33-N33-O33-P33-Q33-R33+D33</f>
        <v>-2946.2497999999982</v>
      </c>
      <c r="F33" s="78">
        <f>янв.14!H31+фев.14!H31+мар.14!H31+апр.14!H31+май.14!H31+июн.14!H31+июл.14!H31+авг.14!H31+сен.14!H31+окт.14!H31+ноя.14!H31</f>
        <v>5900</v>
      </c>
      <c r="G33" s="11">
        <f>янв.14!G31</f>
        <v>0</v>
      </c>
      <c r="H33" s="11">
        <f>фев.14!G31</f>
        <v>0</v>
      </c>
      <c r="I33" s="11">
        <f>мар.14!G31</f>
        <v>0</v>
      </c>
      <c r="J33" s="11">
        <f>апр.14!G31</f>
        <v>0</v>
      </c>
      <c r="K33" s="11">
        <f>май.14!G31</f>
        <v>12.751799999999998</v>
      </c>
      <c r="L33" s="11">
        <f>июн.14!G31</f>
        <v>376.94</v>
      </c>
      <c r="M33" s="11">
        <f>июл.14!G31</f>
        <v>833.91000000000008</v>
      </c>
      <c r="N33" s="11">
        <f>авг.14!G31</f>
        <v>712.68999999999994</v>
      </c>
      <c r="O33" s="11">
        <f>сен.14!G31</f>
        <v>1573.77</v>
      </c>
      <c r="P33" s="11">
        <f>окт.14!G31</f>
        <v>2321.9899999999993</v>
      </c>
      <c r="Q33" s="11">
        <f>ноя.14!G31</f>
        <v>3014.1979999999994</v>
      </c>
      <c r="R33" s="5"/>
    </row>
    <row r="34" spans="1:18" hidden="1" x14ac:dyDescent="0.25">
      <c r="A34" s="5"/>
      <c r="B34" s="5"/>
      <c r="C34" s="5">
        <v>27</v>
      </c>
      <c r="D34" s="69">
        <f>СВОД_2013!D34</f>
        <v>0</v>
      </c>
      <c r="E34" s="47">
        <f t="shared" si="0"/>
        <v>0</v>
      </c>
      <c r="F34" s="78">
        <f>янв.14!H32+фев.14!H32+мар.14!H32+апр.14!H32+май.14!H32+июн.14!H32+июл.14!H32+авг.14!H32+сен.14!H32+окт.14!H32+ноя.14!H32</f>
        <v>0</v>
      </c>
      <c r="G34" s="11">
        <f>янв.14!G32</f>
        <v>0</v>
      </c>
      <c r="H34" s="11">
        <f>фев.14!G32</f>
        <v>0</v>
      </c>
      <c r="I34" s="11">
        <f>мар.14!G32</f>
        <v>0</v>
      </c>
      <c r="J34" s="11">
        <f>апр.14!G32</f>
        <v>0</v>
      </c>
      <c r="K34" s="11">
        <f>май.14!G32</f>
        <v>0</v>
      </c>
      <c r="L34" s="11">
        <f>июн.14!G32</f>
        <v>0</v>
      </c>
      <c r="M34" s="11">
        <f>июл.14!G32</f>
        <v>0</v>
      </c>
      <c r="N34" s="11">
        <f>авг.14!G32</f>
        <v>0</v>
      </c>
      <c r="O34" s="11">
        <f>сен.14!G32</f>
        <v>0</v>
      </c>
      <c r="P34" s="11">
        <f>окт.14!G32</f>
        <v>0</v>
      </c>
      <c r="Q34" s="11">
        <f>ноя.14!G32</f>
        <v>0</v>
      </c>
      <c r="R34" s="5"/>
    </row>
    <row r="35" spans="1:18" hidden="1" x14ac:dyDescent="0.25">
      <c r="A35" s="5"/>
      <c r="B35" s="5"/>
      <c r="C35" s="5">
        <v>28</v>
      </c>
      <c r="D35" s="69">
        <f>СВОД_2013!D35</f>
        <v>0</v>
      </c>
      <c r="E35" s="47">
        <f t="shared" si="0"/>
        <v>0</v>
      </c>
      <c r="F35" s="78">
        <f>янв.14!H33+фев.14!H33+мар.14!H33+апр.14!H33+май.14!H33+июн.14!H33+июл.14!H33+авг.14!H33+сен.14!H33+окт.14!H33+ноя.14!H33</f>
        <v>0</v>
      </c>
      <c r="G35" s="11">
        <f>янв.14!G33</f>
        <v>0</v>
      </c>
      <c r="H35" s="11">
        <f>фев.14!G33</f>
        <v>0</v>
      </c>
      <c r="I35" s="11">
        <f>мар.14!G33</f>
        <v>0</v>
      </c>
      <c r="J35" s="11">
        <f>апр.14!G33</f>
        <v>0</v>
      </c>
      <c r="K35" s="11">
        <f>май.14!G33</f>
        <v>0</v>
      </c>
      <c r="L35" s="11">
        <f>июн.14!G33</f>
        <v>0</v>
      </c>
      <c r="M35" s="11">
        <f>июл.14!G33</f>
        <v>0</v>
      </c>
      <c r="N35" s="11">
        <f>авг.14!G33</f>
        <v>0</v>
      </c>
      <c r="O35" s="11">
        <f>сен.14!G33</f>
        <v>0</v>
      </c>
      <c r="P35" s="11">
        <f>окт.14!G33</f>
        <v>0</v>
      </c>
      <c r="Q35" s="11">
        <f>ноя.14!G33</f>
        <v>0</v>
      </c>
      <c r="R35" s="5"/>
    </row>
    <row r="36" spans="1:18" hidden="1" x14ac:dyDescent="0.25">
      <c r="A36" s="5"/>
      <c r="B36" s="5"/>
      <c r="C36" s="5">
        <v>29</v>
      </c>
      <c r="D36" s="69">
        <f>СВОД_2013!D36</f>
        <v>0</v>
      </c>
      <c r="E36" s="47">
        <f t="shared" si="0"/>
        <v>0</v>
      </c>
      <c r="F36" s="78">
        <f>янв.14!H34+фев.14!H34+мар.14!H34+апр.14!H34+май.14!H34+июн.14!H34+июл.14!H34+авг.14!H34+сен.14!H34+окт.14!H34+ноя.14!H34</f>
        <v>0</v>
      </c>
      <c r="G36" s="11">
        <f>янв.14!G34</f>
        <v>0</v>
      </c>
      <c r="H36" s="11">
        <f>фев.14!G34</f>
        <v>0</v>
      </c>
      <c r="I36" s="11">
        <f>мар.14!G34</f>
        <v>0</v>
      </c>
      <c r="J36" s="11">
        <f>апр.14!G34</f>
        <v>0</v>
      </c>
      <c r="K36" s="11">
        <f>май.14!G34</f>
        <v>0</v>
      </c>
      <c r="L36" s="11">
        <f>июн.14!G34</f>
        <v>0</v>
      </c>
      <c r="M36" s="11">
        <f>июл.14!G34</f>
        <v>0</v>
      </c>
      <c r="N36" s="11">
        <f>авг.14!G34</f>
        <v>0</v>
      </c>
      <c r="O36" s="11">
        <f>сен.14!G34</f>
        <v>0</v>
      </c>
      <c r="P36" s="11">
        <f>окт.14!G34</f>
        <v>0</v>
      </c>
      <c r="Q36" s="11">
        <f>ноя.14!G34</f>
        <v>0</v>
      </c>
      <c r="R36" s="5"/>
    </row>
    <row r="37" spans="1:18" hidden="1" x14ac:dyDescent="0.25">
      <c r="A37" s="5"/>
      <c r="B37" s="5" t="s">
        <v>68</v>
      </c>
      <c r="C37" s="5">
        <v>30</v>
      </c>
      <c r="D37" s="69">
        <f>СВОД_2013!D37</f>
        <v>0</v>
      </c>
      <c r="E37" s="47">
        <f t="shared" si="0"/>
        <v>0</v>
      </c>
      <c r="F37" s="78">
        <f>янв.14!H35+фев.14!H35+мар.14!H35+апр.14!H35+май.14!H35+июн.14!H35+июл.14!H35+авг.14!H35+сен.14!H35+окт.14!H35+ноя.14!H35</f>
        <v>0</v>
      </c>
      <c r="G37" s="11">
        <f>янв.14!G35</f>
        <v>0</v>
      </c>
      <c r="H37" s="11">
        <f>фев.14!G35</f>
        <v>0</v>
      </c>
      <c r="I37" s="11">
        <f>мар.14!G35</f>
        <v>0</v>
      </c>
      <c r="J37" s="11">
        <f>апр.14!G35</f>
        <v>0</v>
      </c>
      <c r="K37" s="11">
        <f>май.14!G35</f>
        <v>0</v>
      </c>
      <c r="L37" s="11">
        <f>июн.14!G35</f>
        <v>0</v>
      </c>
      <c r="M37" s="11">
        <f>июл.14!G35</f>
        <v>0</v>
      </c>
      <c r="N37" s="11">
        <f>авг.14!G35</f>
        <v>0</v>
      </c>
      <c r="O37" s="11">
        <f>сен.14!G35</f>
        <v>0</v>
      </c>
      <c r="P37" s="11">
        <f>окт.14!G35</f>
        <v>0</v>
      </c>
      <c r="Q37" s="11">
        <f>ноя.14!G35</f>
        <v>0</v>
      </c>
      <c r="R37" s="67"/>
    </row>
    <row r="38" spans="1:18" hidden="1" x14ac:dyDescent="0.25">
      <c r="A38" s="5"/>
      <c r="B38" s="5" t="s">
        <v>16</v>
      </c>
      <c r="C38" s="5">
        <v>32</v>
      </c>
      <c r="D38" s="69">
        <f>СВОД_2013!D38</f>
        <v>0</v>
      </c>
      <c r="E38" s="47">
        <f t="shared" si="0"/>
        <v>0</v>
      </c>
      <c r="F38" s="78">
        <f>янв.14!H36+фев.14!H36+мар.14!H36+апр.14!H36+май.14!H36+июн.14!H36+июл.14!H36+авг.14!H36+сен.14!H36+окт.14!H36+ноя.14!H36</f>
        <v>0</v>
      </c>
      <c r="G38" s="11">
        <f>янв.14!G36</f>
        <v>0</v>
      </c>
      <c r="H38" s="11">
        <f>фев.14!G36</f>
        <v>0</v>
      </c>
      <c r="I38" s="11">
        <f>мар.14!G36</f>
        <v>0</v>
      </c>
      <c r="J38" s="11">
        <f>апр.14!G36</f>
        <v>0</v>
      </c>
      <c r="K38" s="11">
        <f>май.14!G36</f>
        <v>0</v>
      </c>
      <c r="L38" s="11">
        <f>июн.14!G36</f>
        <v>0</v>
      </c>
      <c r="M38" s="11">
        <f>июл.14!G36</f>
        <v>0</v>
      </c>
      <c r="N38" s="11">
        <f>авг.14!G36</f>
        <v>0</v>
      </c>
      <c r="O38" s="11">
        <f>сен.14!G36</f>
        <v>0</v>
      </c>
      <c r="P38" s="11">
        <f>окт.14!G36</f>
        <v>0</v>
      </c>
      <c r="Q38" s="11">
        <f>ноя.14!G36</f>
        <v>0</v>
      </c>
      <c r="R38" s="67"/>
    </row>
    <row r="39" spans="1:18" x14ac:dyDescent="0.25">
      <c r="A39" s="5"/>
      <c r="B39" s="5" t="s">
        <v>102</v>
      </c>
      <c r="C39" s="5">
        <v>34</v>
      </c>
      <c r="D39" s="69">
        <f>СВОД_2013!D39</f>
        <v>0</v>
      </c>
      <c r="E39" s="47">
        <f t="shared" si="0"/>
        <v>-22.014899999999997</v>
      </c>
      <c r="F39" s="78">
        <f>янв.14!H37+фев.14!H37+мар.14!H37+апр.14!H37+май.14!H37+июн.14!H37+июл.14!H37+авг.14!H37+сен.14!H37+окт.14!H37+ноя.14!H37</f>
        <v>0</v>
      </c>
      <c r="G39" s="11">
        <f>янв.14!G37</f>
        <v>0</v>
      </c>
      <c r="H39" s="11">
        <f>фев.14!G37</f>
        <v>0</v>
      </c>
      <c r="I39" s="11">
        <f>мар.14!G37</f>
        <v>0</v>
      </c>
      <c r="J39" s="11">
        <f>апр.14!G37</f>
        <v>0</v>
      </c>
      <c r="K39" s="11">
        <f>май.14!G37</f>
        <v>0</v>
      </c>
      <c r="L39" s="11">
        <f>июн.14!G37</f>
        <v>22.014899999999997</v>
      </c>
      <c r="M39" s="11">
        <f>июл.14!G37</f>
        <v>0</v>
      </c>
      <c r="N39" s="11">
        <f>авг.14!G37</f>
        <v>0</v>
      </c>
      <c r="O39" s="11">
        <f>сен.14!G37</f>
        <v>0</v>
      </c>
      <c r="P39" s="11">
        <f>окт.14!G37</f>
        <v>0</v>
      </c>
      <c r="Q39" s="11">
        <f>ноя.14!G37</f>
        <v>0</v>
      </c>
      <c r="R39" s="5"/>
    </row>
    <row r="40" spans="1:18" hidden="1" x14ac:dyDescent="0.25">
      <c r="A40" s="5"/>
      <c r="B40" s="5"/>
      <c r="C40" s="5">
        <v>35</v>
      </c>
      <c r="D40" s="69">
        <f>СВОД_2013!D40</f>
        <v>0</v>
      </c>
      <c r="E40" s="47">
        <f t="shared" si="0"/>
        <v>0</v>
      </c>
      <c r="F40" s="78">
        <f>янв.14!H38+фев.14!H38+мар.14!H38+апр.14!H38+май.14!H38+июн.14!H38+июл.14!H38+авг.14!H38+сен.14!H38+окт.14!H38+ноя.14!H38</f>
        <v>0</v>
      </c>
      <c r="G40" s="11">
        <f>янв.14!G38</f>
        <v>0</v>
      </c>
      <c r="H40" s="11">
        <f>фев.14!G38</f>
        <v>0</v>
      </c>
      <c r="I40" s="11">
        <f>мар.14!G38</f>
        <v>0</v>
      </c>
      <c r="J40" s="11">
        <f>апр.14!G38</f>
        <v>0</v>
      </c>
      <c r="K40" s="11">
        <f>май.14!G38</f>
        <v>0</v>
      </c>
      <c r="L40" s="11">
        <f>июн.14!G38</f>
        <v>0</v>
      </c>
      <c r="M40" s="11">
        <f>июл.14!G38</f>
        <v>0</v>
      </c>
      <c r="N40" s="11">
        <f>авг.14!G38</f>
        <v>0</v>
      </c>
      <c r="O40" s="11">
        <f>сен.14!G38</f>
        <v>0</v>
      </c>
      <c r="P40" s="11">
        <f>окт.14!G38</f>
        <v>0</v>
      </c>
      <c r="Q40" s="11">
        <f>ноя.14!G38</f>
        <v>0</v>
      </c>
      <c r="R40" s="5"/>
    </row>
    <row r="41" spans="1:18" x14ac:dyDescent="0.25">
      <c r="A41" s="5"/>
      <c r="B41" s="5" t="s">
        <v>141</v>
      </c>
      <c r="C41" s="5">
        <v>36</v>
      </c>
      <c r="D41" s="69">
        <f>СВОД_2013!D41</f>
        <v>0</v>
      </c>
      <c r="E41" s="47">
        <f t="shared" ref="E41:E71" si="1">F41-G41-H41-I41-J41-K41-L41-M41-N41-O41-P41-Q41-R41+D41</f>
        <v>-83.725399999999993</v>
      </c>
      <c r="F41" s="78">
        <f>янв.14!H39+фев.14!H39+мар.14!H39+апр.14!H39+май.14!H39+июн.14!H39+июл.14!H39+авг.14!H39+сен.14!H39+окт.14!H39+ноя.14!H39</f>
        <v>0</v>
      </c>
      <c r="G41" s="11">
        <f>янв.14!G39</f>
        <v>0</v>
      </c>
      <c r="H41" s="11">
        <f>фев.14!G39</f>
        <v>0</v>
      </c>
      <c r="I41" s="11">
        <f>мар.14!G39</f>
        <v>0</v>
      </c>
      <c r="J41" s="11">
        <f>апр.14!G39</f>
        <v>0</v>
      </c>
      <c r="K41" s="11">
        <f>май.14!G39</f>
        <v>0</v>
      </c>
      <c r="L41" s="11">
        <f>июн.14!G39</f>
        <v>0</v>
      </c>
      <c r="M41" s="11">
        <f>июл.14!G39</f>
        <v>0</v>
      </c>
      <c r="N41" s="11">
        <f>авг.14!G39</f>
        <v>0</v>
      </c>
      <c r="O41" s="11">
        <f>сен.14!G39</f>
        <v>0</v>
      </c>
      <c r="P41" s="11">
        <f>окт.14!G39</f>
        <v>80.506799999999998</v>
      </c>
      <c r="Q41" s="11">
        <f>ноя.14!G39</f>
        <v>3.2185999999999981</v>
      </c>
      <c r="R41" s="5"/>
    </row>
    <row r="42" spans="1:18" hidden="1" x14ac:dyDescent="0.25">
      <c r="A42" s="5"/>
      <c r="B42" s="5"/>
      <c r="C42" s="5">
        <v>37</v>
      </c>
      <c r="D42" s="69">
        <f>СВОД_2013!D42</f>
        <v>0</v>
      </c>
      <c r="E42" s="47">
        <f t="shared" si="1"/>
        <v>0</v>
      </c>
      <c r="F42" s="78">
        <f>янв.14!H40+фев.14!H40+мар.14!H40+апр.14!H40+май.14!H40+июн.14!H40+июл.14!H40+авг.14!H40+сен.14!H40+окт.14!H40+ноя.14!H40</f>
        <v>0</v>
      </c>
      <c r="G42" s="11">
        <f>янв.14!G40</f>
        <v>0</v>
      </c>
      <c r="H42" s="11">
        <f>фев.14!G40</f>
        <v>0</v>
      </c>
      <c r="I42" s="11">
        <f>мар.14!G40</f>
        <v>0</v>
      </c>
      <c r="J42" s="11">
        <f>апр.14!G40</f>
        <v>0</v>
      </c>
      <c r="K42" s="11">
        <f>май.14!G40</f>
        <v>0</v>
      </c>
      <c r="L42" s="11">
        <f>июн.14!G40</f>
        <v>0</v>
      </c>
      <c r="M42" s="11">
        <f>июл.14!G40</f>
        <v>0</v>
      </c>
      <c r="N42" s="11">
        <f>авг.14!G40</f>
        <v>0</v>
      </c>
      <c r="O42" s="11">
        <f>сен.14!G40</f>
        <v>0</v>
      </c>
      <c r="P42" s="11">
        <f>окт.14!G40</f>
        <v>0</v>
      </c>
      <c r="Q42" s="11">
        <f>ноя.14!G40</f>
        <v>0</v>
      </c>
      <c r="R42" s="5"/>
    </row>
    <row r="43" spans="1:18" hidden="1" x14ac:dyDescent="0.25">
      <c r="A43" s="5"/>
      <c r="B43" s="5" t="s">
        <v>17</v>
      </c>
      <c r="C43" s="5">
        <v>38</v>
      </c>
      <c r="D43" s="69">
        <f>СВОД_2013!D43</f>
        <v>0</v>
      </c>
      <c r="E43" s="47">
        <f t="shared" si="1"/>
        <v>0</v>
      </c>
      <c r="F43" s="78">
        <f>янв.14!H41+фев.14!H41+мар.14!H41+апр.14!H41+май.14!H41+июн.14!H41+июл.14!H41+авг.14!H41+сен.14!H41+окт.14!H41+ноя.14!H41</f>
        <v>0</v>
      </c>
      <c r="G43" s="11">
        <f>янв.14!G41</f>
        <v>0</v>
      </c>
      <c r="H43" s="11">
        <f>фев.14!G41</f>
        <v>0</v>
      </c>
      <c r="I43" s="11">
        <f>мар.14!G41</f>
        <v>0</v>
      </c>
      <c r="J43" s="11">
        <f>апр.14!G41</f>
        <v>0</v>
      </c>
      <c r="K43" s="11">
        <f>май.14!G41</f>
        <v>0</v>
      </c>
      <c r="L43" s="11">
        <f>июн.14!G41</f>
        <v>0</v>
      </c>
      <c r="M43" s="11">
        <f>июл.14!G41</f>
        <v>0</v>
      </c>
      <c r="N43" s="11">
        <f>авг.14!G41</f>
        <v>0</v>
      </c>
      <c r="O43" s="11">
        <f>сен.14!G41</f>
        <v>0</v>
      </c>
      <c r="P43" s="11">
        <f>окт.14!G41</f>
        <v>0</v>
      </c>
      <c r="Q43" s="11">
        <f>ноя.14!G41</f>
        <v>0</v>
      </c>
      <c r="R43" s="67"/>
    </row>
    <row r="44" spans="1:18" hidden="1" x14ac:dyDescent="0.25">
      <c r="A44" s="5"/>
      <c r="B44" s="5" t="s">
        <v>18</v>
      </c>
      <c r="C44" s="5">
        <v>39</v>
      </c>
      <c r="D44" s="69">
        <f>СВОД_2013!D44</f>
        <v>0</v>
      </c>
      <c r="E44" s="47">
        <f t="shared" si="1"/>
        <v>0</v>
      </c>
      <c r="F44" s="78">
        <f>янв.14!H42+фев.14!H42+мар.14!H42+апр.14!H42+май.14!H42+июн.14!H42+июл.14!H42+авг.14!H42+сен.14!H42+окт.14!H42+ноя.14!H42</f>
        <v>0</v>
      </c>
      <c r="G44" s="11">
        <f>янв.14!G42</f>
        <v>0</v>
      </c>
      <c r="H44" s="11">
        <f>фев.14!G42</f>
        <v>0</v>
      </c>
      <c r="I44" s="11">
        <f>мар.14!G42</f>
        <v>0</v>
      </c>
      <c r="J44" s="11">
        <f>апр.14!G42</f>
        <v>0</v>
      </c>
      <c r="K44" s="11">
        <f>май.14!G42</f>
        <v>0</v>
      </c>
      <c r="L44" s="11">
        <f>июн.14!G42</f>
        <v>0</v>
      </c>
      <c r="M44" s="11">
        <f>июл.14!G42</f>
        <v>0</v>
      </c>
      <c r="N44" s="11">
        <f>авг.14!G42</f>
        <v>0</v>
      </c>
      <c r="O44" s="11">
        <f>сен.14!G42</f>
        <v>0</v>
      </c>
      <c r="P44" s="11">
        <f>окт.14!G42</f>
        <v>0</v>
      </c>
      <c r="Q44" s="11">
        <f>ноя.14!G42</f>
        <v>0</v>
      </c>
      <c r="R44" s="67"/>
    </row>
    <row r="45" spans="1:18" hidden="1" x14ac:dyDescent="0.25">
      <c r="A45" s="65">
        <v>79161182842</v>
      </c>
      <c r="B45" s="5" t="s">
        <v>19</v>
      </c>
      <c r="C45" s="5">
        <v>40</v>
      </c>
      <c r="D45" s="69">
        <f>СВОД_2013!D45</f>
        <v>0</v>
      </c>
      <c r="E45" s="47">
        <f t="shared" si="1"/>
        <v>123.12520000000001</v>
      </c>
      <c r="F45" s="78">
        <f>янв.14!H43+фев.14!H43+мар.14!H43+апр.14!H43+май.14!H43+июн.14!H43+июл.14!H43+авг.14!H43+сен.14!H43+окт.14!H43+ноя.14!H43</f>
        <v>401</v>
      </c>
      <c r="G45" s="11">
        <f>янв.14!G43</f>
        <v>7.0175000000000001</v>
      </c>
      <c r="H45" s="11">
        <f>фев.14!G43</f>
        <v>27.428399999999996</v>
      </c>
      <c r="I45" s="11">
        <f>мар.14!G43</f>
        <v>11.388399999999999</v>
      </c>
      <c r="J45" s="11">
        <f>апр.14!G43</f>
        <v>57.182600000000001</v>
      </c>
      <c r="K45" s="11">
        <f>май.14!G43</f>
        <v>28.551200000000001</v>
      </c>
      <c r="L45" s="11">
        <f>июн.14!G43</f>
        <v>38.29549999999999</v>
      </c>
      <c r="M45" s="11">
        <f>июл.14!G43</f>
        <v>77.956999999999994</v>
      </c>
      <c r="N45" s="11">
        <f>авг.14!G43</f>
        <v>5.057800000000003</v>
      </c>
      <c r="O45" s="11">
        <f>сен.14!G43</f>
        <v>24.996400000000015</v>
      </c>
      <c r="P45" s="11">
        <f>окт.14!G43</f>
        <v>0</v>
      </c>
      <c r="Q45" s="11">
        <f>ноя.14!G43</f>
        <v>0</v>
      </c>
      <c r="R45" s="5"/>
    </row>
    <row r="46" spans="1:18" x14ac:dyDescent="0.25">
      <c r="A46" s="5"/>
      <c r="B46" s="5" t="s">
        <v>20</v>
      </c>
      <c r="C46" s="5">
        <v>41</v>
      </c>
      <c r="D46" s="69">
        <f>СВОД_2013!D46</f>
        <v>0</v>
      </c>
      <c r="E46" s="47">
        <f t="shared" si="1"/>
        <v>-355.84339999999997</v>
      </c>
      <c r="F46" s="78">
        <f>янв.14!H44+фев.14!H44+мар.14!H44+апр.14!H44+май.14!H44+июн.14!H44+июл.14!H44+авг.14!H44+сен.14!H44+окт.14!H44+ноя.14!H44</f>
        <v>0</v>
      </c>
      <c r="G46" s="11">
        <f>янв.14!G44</f>
        <v>0</v>
      </c>
      <c r="H46" s="11">
        <f>фев.14!G44</f>
        <v>0</v>
      </c>
      <c r="I46" s="11">
        <f>мар.14!G44</f>
        <v>0</v>
      </c>
      <c r="J46" s="11">
        <f>апр.14!G44</f>
        <v>0</v>
      </c>
      <c r="K46" s="11">
        <f>май.14!G44</f>
        <v>0</v>
      </c>
      <c r="L46" s="11">
        <f>июн.14!G44</f>
        <v>0</v>
      </c>
      <c r="M46" s="11">
        <f>июл.14!G44</f>
        <v>4.6398000000000001</v>
      </c>
      <c r="N46" s="11">
        <f>авг.14!G44</f>
        <v>4.2635999999999994</v>
      </c>
      <c r="O46" s="11">
        <f>сен.14!G44</f>
        <v>18.015800000000002</v>
      </c>
      <c r="P46" s="11">
        <f>окт.14!G44</f>
        <v>130.79220000000001</v>
      </c>
      <c r="Q46" s="11">
        <f>ноя.14!G44</f>
        <v>198.13199999999995</v>
      </c>
      <c r="R46" s="5"/>
    </row>
    <row r="47" spans="1:18" hidden="1" x14ac:dyDescent="0.25">
      <c r="A47" s="5"/>
      <c r="B47" s="5"/>
      <c r="C47" s="5">
        <v>42</v>
      </c>
      <c r="D47" s="69">
        <f>СВОД_2013!D47</f>
        <v>0</v>
      </c>
      <c r="E47" s="47">
        <f t="shared" si="1"/>
        <v>0</v>
      </c>
      <c r="F47" s="78">
        <f>янв.14!H45+фев.14!H45+мар.14!H45+апр.14!H45+май.14!H45+июн.14!H45+июл.14!H45+авг.14!H45+сен.14!H45+окт.14!H45+ноя.14!H45</f>
        <v>0</v>
      </c>
      <c r="G47" s="11">
        <f>янв.14!G45</f>
        <v>0</v>
      </c>
      <c r="H47" s="11">
        <f>фев.14!G45</f>
        <v>0</v>
      </c>
      <c r="I47" s="11">
        <f>мар.14!G45</f>
        <v>0</v>
      </c>
      <c r="J47" s="11">
        <f>апр.14!G45</f>
        <v>0</v>
      </c>
      <c r="K47" s="11">
        <f>май.14!G45</f>
        <v>0</v>
      </c>
      <c r="L47" s="11">
        <f>июн.14!G45</f>
        <v>0</v>
      </c>
      <c r="M47" s="11">
        <f>июл.14!G45</f>
        <v>0</v>
      </c>
      <c r="N47" s="11">
        <f>авг.14!G45</f>
        <v>0</v>
      </c>
      <c r="O47" s="11">
        <f>сен.14!G45</f>
        <v>0</v>
      </c>
      <c r="P47" s="11">
        <f>окт.14!G45</f>
        <v>0</v>
      </c>
      <c r="Q47" s="11">
        <f>ноя.14!G45</f>
        <v>0</v>
      </c>
      <c r="R47" s="5"/>
    </row>
    <row r="48" spans="1:18" hidden="1" x14ac:dyDescent="0.25">
      <c r="A48" s="5"/>
      <c r="B48" s="5"/>
      <c r="C48" s="5">
        <v>43</v>
      </c>
      <c r="D48" s="69">
        <f>СВОД_2013!D48</f>
        <v>0</v>
      </c>
      <c r="E48" s="47">
        <f t="shared" si="1"/>
        <v>0</v>
      </c>
      <c r="F48" s="78">
        <f>янв.14!H46+фев.14!H46+мар.14!H46+апр.14!H46+май.14!H46+июн.14!H46+июл.14!H46+авг.14!H46+сен.14!H46+окт.14!H46+ноя.14!H46</f>
        <v>0</v>
      </c>
      <c r="G48" s="11">
        <f>янв.14!G46</f>
        <v>0</v>
      </c>
      <c r="H48" s="11">
        <f>фев.14!G46</f>
        <v>0</v>
      </c>
      <c r="I48" s="11">
        <f>мар.14!G46</f>
        <v>0</v>
      </c>
      <c r="J48" s="11">
        <f>апр.14!G46</f>
        <v>0</v>
      </c>
      <c r="K48" s="11">
        <f>май.14!G46</f>
        <v>0</v>
      </c>
      <c r="L48" s="11">
        <f>июн.14!G46</f>
        <v>0</v>
      </c>
      <c r="M48" s="11">
        <f>июл.14!G46</f>
        <v>0</v>
      </c>
      <c r="N48" s="11">
        <f>авг.14!G46</f>
        <v>0</v>
      </c>
      <c r="O48" s="11">
        <f>сен.14!G46</f>
        <v>0</v>
      </c>
      <c r="P48" s="11">
        <f>окт.14!G46</f>
        <v>0</v>
      </c>
      <c r="Q48" s="11">
        <f>ноя.14!G46</f>
        <v>0</v>
      </c>
      <c r="R48" s="5"/>
    </row>
    <row r="49" spans="1:18" hidden="1" x14ac:dyDescent="0.25">
      <c r="A49" s="5"/>
      <c r="B49" s="5"/>
      <c r="C49" s="5">
        <v>44</v>
      </c>
      <c r="D49" s="69">
        <f>СВОД_2013!D49</f>
        <v>0</v>
      </c>
      <c r="E49" s="47">
        <f t="shared" si="1"/>
        <v>0</v>
      </c>
      <c r="F49" s="78">
        <f>янв.14!H47+фев.14!H47+мар.14!H47+апр.14!H47+май.14!H47+июн.14!H47+июл.14!H47+авг.14!H47+сен.14!H47+окт.14!H47+ноя.14!H47</f>
        <v>0</v>
      </c>
      <c r="G49" s="11">
        <f>янв.14!G47</f>
        <v>0</v>
      </c>
      <c r="H49" s="11">
        <f>фев.14!G47</f>
        <v>0</v>
      </c>
      <c r="I49" s="11">
        <f>мар.14!G47</f>
        <v>0</v>
      </c>
      <c r="J49" s="11">
        <f>апр.14!G47</f>
        <v>0</v>
      </c>
      <c r="K49" s="11">
        <f>май.14!G47</f>
        <v>0</v>
      </c>
      <c r="L49" s="11">
        <f>июн.14!G47</f>
        <v>0</v>
      </c>
      <c r="M49" s="11">
        <f>июл.14!G47</f>
        <v>0</v>
      </c>
      <c r="N49" s="11">
        <f>авг.14!G47</f>
        <v>0</v>
      </c>
      <c r="O49" s="11">
        <f>сен.14!G47</f>
        <v>0</v>
      </c>
      <c r="P49" s="11">
        <f>окт.14!G47</f>
        <v>0</v>
      </c>
      <c r="Q49" s="11">
        <f>ноя.14!G47</f>
        <v>0</v>
      </c>
      <c r="R49" s="5"/>
    </row>
    <row r="50" spans="1:18" hidden="1" x14ac:dyDescent="0.25">
      <c r="A50" s="5"/>
      <c r="B50" s="5"/>
      <c r="C50" s="5">
        <v>45</v>
      </c>
      <c r="D50" s="69">
        <f>СВОД_2013!D50</f>
        <v>0</v>
      </c>
      <c r="E50" s="47">
        <f t="shared" si="1"/>
        <v>0</v>
      </c>
      <c r="F50" s="78">
        <f>янв.14!H48+фев.14!H48+мар.14!H48+апр.14!H48+май.14!H48+июн.14!H48+июл.14!H48+авг.14!H48+сен.14!H48+окт.14!H48+ноя.14!H48</f>
        <v>0</v>
      </c>
      <c r="G50" s="11">
        <f>янв.14!G48</f>
        <v>0</v>
      </c>
      <c r="H50" s="11">
        <f>фев.14!G48</f>
        <v>0</v>
      </c>
      <c r="I50" s="11">
        <f>мар.14!G48</f>
        <v>0</v>
      </c>
      <c r="J50" s="11">
        <f>апр.14!G48</f>
        <v>0</v>
      </c>
      <c r="K50" s="11">
        <f>май.14!G48</f>
        <v>0</v>
      </c>
      <c r="L50" s="11">
        <f>июн.14!G48</f>
        <v>0</v>
      </c>
      <c r="M50" s="11">
        <f>июл.14!G48</f>
        <v>0</v>
      </c>
      <c r="N50" s="11">
        <f>авг.14!G48</f>
        <v>0</v>
      </c>
      <c r="O50" s="11">
        <f>сен.14!G48</f>
        <v>0</v>
      </c>
      <c r="P50" s="11">
        <f>окт.14!G48</f>
        <v>0</v>
      </c>
      <c r="Q50" s="11">
        <f>ноя.14!G48</f>
        <v>0</v>
      </c>
      <c r="R50" s="5"/>
    </row>
    <row r="51" spans="1:18" hidden="1" x14ac:dyDescent="0.25">
      <c r="A51" s="5"/>
      <c r="B51" s="5"/>
      <c r="C51" s="5">
        <v>46</v>
      </c>
      <c r="D51" s="69">
        <f>СВОД_2013!D51</f>
        <v>0</v>
      </c>
      <c r="E51" s="47">
        <f t="shared" si="1"/>
        <v>0</v>
      </c>
      <c r="F51" s="78">
        <f>янв.14!H49+фев.14!H49+мар.14!H49+апр.14!H49+май.14!H49+июн.14!H49+июл.14!H49+авг.14!H49+сен.14!H49+окт.14!H49+ноя.14!H49</f>
        <v>0</v>
      </c>
      <c r="G51" s="11">
        <f>янв.14!G49</f>
        <v>0</v>
      </c>
      <c r="H51" s="11">
        <f>фев.14!G49</f>
        <v>0</v>
      </c>
      <c r="I51" s="11">
        <f>мар.14!G49</f>
        <v>0</v>
      </c>
      <c r="J51" s="11">
        <f>апр.14!G49</f>
        <v>0</v>
      </c>
      <c r="K51" s="11">
        <f>май.14!G49</f>
        <v>0</v>
      </c>
      <c r="L51" s="11">
        <f>июн.14!G49</f>
        <v>0</v>
      </c>
      <c r="M51" s="11">
        <f>июл.14!G49</f>
        <v>0</v>
      </c>
      <c r="N51" s="11">
        <f>авг.14!G49</f>
        <v>0</v>
      </c>
      <c r="O51" s="11">
        <f>сен.14!G49</f>
        <v>0</v>
      </c>
      <c r="P51" s="11">
        <f>окт.14!G49</f>
        <v>0</v>
      </c>
      <c r="Q51" s="11">
        <f>ноя.14!G49</f>
        <v>0</v>
      </c>
      <c r="R51" s="5"/>
    </row>
    <row r="52" spans="1:18" hidden="1" x14ac:dyDescent="0.25">
      <c r="A52" s="5"/>
      <c r="B52" s="5"/>
      <c r="C52" s="5">
        <v>47</v>
      </c>
      <c r="D52" s="69">
        <f>СВОД_2013!D52</f>
        <v>0</v>
      </c>
      <c r="E52" s="47">
        <f t="shared" si="1"/>
        <v>0</v>
      </c>
      <c r="F52" s="78">
        <f>янв.14!H50+фев.14!H50+мар.14!H50+апр.14!H50+май.14!H50+июн.14!H50+июл.14!H50+авг.14!H50+сен.14!H50+окт.14!H50+ноя.14!H50</f>
        <v>0</v>
      </c>
      <c r="G52" s="11">
        <f>янв.14!G50</f>
        <v>0</v>
      </c>
      <c r="H52" s="11">
        <f>фев.14!G50</f>
        <v>0</v>
      </c>
      <c r="I52" s="11">
        <f>мар.14!G50</f>
        <v>0</v>
      </c>
      <c r="J52" s="11">
        <f>апр.14!G50</f>
        <v>0</v>
      </c>
      <c r="K52" s="11">
        <f>май.14!G50</f>
        <v>0</v>
      </c>
      <c r="L52" s="11">
        <f>июн.14!G50</f>
        <v>0</v>
      </c>
      <c r="M52" s="11">
        <f>июл.14!G50</f>
        <v>0</v>
      </c>
      <c r="N52" s="11">
        <f>авг.14!G50</f>
        <v>0</v>
      </c>
      <c r="O52" s="11">
        <f>сен.14!G50</f>
        <v>0</v>
      </c>
      <c r="P52" s="11">
        <f>окт.14!G50</f>
        <v>0</v>
      </c>
      <c r="Q52" s="11">
        <f>ноя.14!G50</f>
        <v>0</v>
      </c>
      <c r="R52" s="5"/>
    </row>
    <row r="53" spans="1:18" hidden="1" x14ac:dyDescent="0.25">
      <c r="A53" s="5"/>
      <c r="B53" s="87" t="s">
        <v>130</v>
      </c>
      <c r="C53" s="5">
        <v>48</v>
      </c>
      <c r="D53" s="69">
        <f>СВОД_2013!D53</f>
        <v>0</v>
      </c>
      <c r="E53" s="47">
        <f t="shared" si="1"/>
        <v>41.689999999999991</v>
      </c>
      <c r="F53" s="78">
        <f>янв.14!H51+фев.14!H51+мар.14!H51+апр.14!H51+май.14!H51+июн.14!H51+июл.14!H51+авг.14!H51+сен.14!H51+окт.14!H51+ноя.14!H51</f>
        <v>165</v>
      </c>
      <c r="G53" s="11">
        <f>янв.14!G51</f>
        <v>0</v>
      </c>
      <c r="H53" s="11">
        <f>фев.14!G51</f>
        <v>0</v>
      </c>
      <c r="I53" s="11">
        <f>мар.14!G51</f>
        <v>0</v>
      </c>
      <c r="J53" s="11">
        <f>апр.14!G51</f>
        <v>0</v>
      </c>
      <c r="K53" s="11">
        <f>май.14!G51</f>
        <v>0</v>
      </c>
      <c r="L53" s="11">
        <f>июн.14!G51</f>
        <v>0</v>
      </c>
      <c r="M53" s="11">
        <f>июл.14!G51</f>
        <v>0</v>
      </c>
      <c r="N53" s="11">
        <f>авг.14!G51</f>
        <v>115.49339999999999</v>
      </c>
      <c r="O53" s="11">
        <f>сен.14!G51</f>
        <v>1.1286000000000129</v>
      </c>
      <c r="P53" s="11">
        <f>окт.14!G51</f>
        <v>0</v>
      </c>
      <c r="Q53" s="11">
        <f>ноя.14!G51</f>
        <v>6.6880000000000051</v>
      </c>
      <c r="R53" s="5"/>
    </row>
    <row r="54" spans="1:18" x14ac:dyDescent="0.25">
      <c r="A54" s="5"/>
      <c r="B54" s="5" t="s">
        <v>21</v>
      </c>
      <c r="C54" s="5">
        <v>49</v>
      </c>
      <c r="D54" s="69">
        <f>СВОД_2013!D54</f>
        <v>0</v>
      </c>
      <c r="E54" s="47">
        <f t="shared" si="1"/>
        <v>-17.13799999999998</v>
      </c>
      <c r="F54" s="78">
        <f>янв.14!H52+фев.14!H52+мар.14!H52+апр.14!H52+май.14!H52+июн.14!H52+июл.14!H52+авг.14!H52+сен.14!H52+окт.14!H52+ноя.14!H52</f>
        <v>150.47999999999999</v>
      </c>
      <c r="G54" s="11">
        <f>янв.14!G52</f>
        <v>0</v>
      </c>
      <c r="H54" s="11">
        <f>фев.14!G52</f>
        <v>0</v>
      </c>
      <c r="I54" s="11">
        <f>мар.14!G52</f>
        <v>0</v>
      </c>
      <c r="J54" s="11">
        <f>апр.14!G52</f>
        <v>0</v>
      </c>
      <c r="K54" s="11">
        <f>май.14!G52</f>
        <v>0</v>
      </c>
      <c r="L54" s="11">
        <f>июн.14!G52</f>
        <v>0</v>
      </c>
      <c r="M54" s="11">
        <f>июл.14!G52</f>
        <v>68.635599999999982</v>
      </c>
      <c r="N54" s="11">
        <f>авг.14!G52</f>
        <v>55.928400000000003</v>
      </c>
      <c r="O54" s="11">
        <f>сен.14!G52</f>
        <v>25.915999999999979</v>
      </c>
      <c r="P54" s="11">
        <f>окт.14!G52</f>
        <v>9.1960000000000104</v>
      </c>
      <c r="Q54" s="11">
        <f>ноя.14!G52</f>
        <v>7.941999999999994</v>
      </c>
      <c r="R54" s="5"/>
    </row>
    <row r="55" spans="1:18" hidden="1" x14ac:dyDescent="0.25">
      <c r="A55" s="5"/>
      <c r="B55" s="5"/>
      <c r="C55" s="5">
        <v>50</v>
      </c>
      <c r="D55" s="69">
        <f>СВОД_2013!D55</f>
        <v>0</v>
      </c>
      <c r="E55" s="47">
        <f t="shared" si="1"/>
        <v>0</v>
      </c>
      <c r="F55" s="78">
        <f>янв.14!H53+фев.14!H53+мар.14!H53+апр.14!H53+май.14!H53+июн.14!H53+июл.14!H53+авг.14!H53+сен.14!H53+окт.14!H53+ноя.14!H53</f>
        <v>0</v>
      </c>
      <c r="G55" s="11">
        <f>янв.14!G53</f>
        <v>0</v>
      </c>
      <c r="H55" s="11">
        <f>фев.14!G53</f>
        <v>0</v>
      </c>
      <c r="I55" s="11">
        <f>мар.14!G53</f>
        <v>0</v>
      </c>
      <c r="J55" s="11">
        <f>апр.14!G53</f>
        <v>0</v>
      </c>
      <c r="K55" s="11">
        <f>май.14!G53</f>
        <v>0</v>
      </c>
      <c r="L55" s="11">
        <f>июн.14!G53</f>
        <v>0</v>
      </c>
      <c r="M55" s="11">
        <f>июл.14!G53</f>
        <v>0</v>
      </c>
      <c r="N55" s="11">
        <f>авг.14!G53</f>
        <v>0</v>
      </c>
      <c r="O55" s="11">
        <f>сен.14!G53</f>
        <v>0</v>
      </c>
      <c r="P55" s="11">
        <f>окт.14!G53</f>
        <v>0</v>
      </c>
      <c r="Q55" s="11">
        <f>ноя.14!G53</f>
        <v>0</v>
      </c>
      <c r="R55" s="5"/>
    </row>
    <row r="56" spans="1:18" hidden="1" x14ac:dyDescent="0.25">
      <c r="A56" s="5"/>
      <c r="B56" s="5"/>
      <c r="C56" s="5">
        <v>51</v>
      </c>
      <c r="D56" s="69">
        <f>СВОД_2013!D56</f>
        <v>0</v>
      </c>
      <c r="E56" s="47">
        <f t="shared" si="1"/>
        <v>0</v>
      </c>
      <c r="F56" s="78">
        <f>янв.14!H54+фев.14!H54+мар.14!H54+апр.14!H54+май.14!H54+июн.14!H54+июл.14!H54+авг.14!H54+сен.14!H54+окт.14!H54+ноя.14!H54</f>
        <v>0</v>
      </c>
      <c r="G56" s="11">
        <f>янв.14!G54</f>
        <v>0</v>
      </c>
      <c r="H56" s="11">
        <f>фев.14!G54</f>
        <v>0</v>
      </c>
      <c r="I56" s="11">
        <f>мар.14!G54</f>
        <v>0</v>
      </c>
      <c r="J56" s="11">
        <f>апр.14!G54</f>
        <v>0</v>
      </c>
      <c r="K56" s="11">
        <f>май.14!G54</f>
        <v>0</v>
      </c>
      <c r="L56" s="11">
        <f>июн.14!G54</f>
        <v>0</v>
      </c>
      <c r="M56" s="11">
        <f>июл.14!G54</f>
        <v>0</v>
      </c>
      <c r="N56" s="11">
        <f>авг.14!G54</f>
        <v>0</v>
      </c>
      <c r="O56" s="11">
        <f>сен.14!G54</f>
        <v>0</v>
      </c>
      <c r="P56" s="11">
        <f>окт.14!G54</f>
        <v>0</v>
      </c>
      <c r="Q56" s="11">
        <f>ноя.14!G54</f>
        <v>0</v>
      </c>
      <c r="R56" s="5"/>
    </row>
    <row r="57" spans="1:18" hidden="1" x14ac:dyDescent="0.25">
      <c r="A57" s="5"/>
      <c r="B57" s="5"/>
      <c r="C57" s="5">
        <v>52</v>
      </c>
      <c r="D57" s="69">
        <f>СВОД_2013!D57</f>
        <v>0</v>
      </c>
      <c r="E57" s="47">
        <f t="shared" si="1"/>
        <v>0</v>
      </c>
      <c r="F57" s="78">
        <f>янв.14!H55+фев.14!H55+мар.14!H55+апр.14!H55+май.14!H55+июн.14!H55+июл.14!H55+авг.14!H55+сен.14!H55+окт.14!H55+ноя.14!H55</f>
        <v>0</v>
      </c>
      <c r="G57" s="11">
        <f>янв.14!G55</f>
        <v>0</v>
      </c>
      <c r="H57" s="11">
        <f>фев.14!G55</f>
        <v>0</v>
      </c>
      <c r="I57" s="11">
        <f>мар.14!G55</f>
        <v>0</v>
      </c>
      <c r="J57" s="11">
        <f>апр.14!G55</f>
        <v>0</v>
      </c>
      <c r="K57" s="11">
        <f>май.14!G55</f>
        <v>0</v>
      </c>
      <c r="L57" s="11">
        <f>июн.14!G55</f>
        <v>0</v>
      </c>
      <c r="M57" s="11">
        <f>июл.14!G55</f>
        <v>0</v>
      </c>
      <c r="N57" s="11">
        <f>авг.14!G55</f>
        <v>0</v>
      </c>
      <c r="O57" s="11">
        <f>сен.14!G55</f>
        <v>0</v>
      </c>
      <c r="P57" s="11">
        <f>окт.14!G55</f>
        <v>0</v>
      </c>
      <c r="Q57" s="11">
        <f>ноя.14!G55</f>
        <v>0</v>
      </c>
      <c r="R57" s="5"/>
    </row>
    <row r="58" spans="1:18" hidden="1" x14ac:dyDescent="0.25">
      <c r="A58" s="5"/>
      <c r="B58" s="5"/>
      <c r="C58" s="5">
        <v>53</v>
      </c>
      <c r="D58" s="69">
        <f>СВОД_2013!D58</f>
        <v>0</v>
      </c>
      <c r="E58" s="47">
        <f t="shared" si="1"/>
        <v>0</v>
      </c>
      <c r="F58" s="78">
        <f>янв.14!H56+фев.14!H56+мар.14!H56+апр.14!H56+май.14!H56+июн.14!H56+июл.14!H56+авг.14!H56+сен.14!H56+окт.14!H56+ноя.14!H56</f>
        <v>0</v>
      </c>
      <c r="G58" s="11">
        <f>янв.14!G56</f>
        <v>0</v>
      </c>
      <c r="H58" s="11">
        <f>фев.14!G56</f>
        <v>0</v>
      </c>
      <c r="I58" s="11">
        <f>мар.14!G56</f>
        <v>0</v>
      </c>
      <c r="J58" s="11">
        <f>апр.14!G56</f>
        <v>0</v>
      </c>
      <c r="K58" s="11">
        <f>май.14!G56</f>
        <v>0</v>
      </c>
      <c r="L58" s="11">
        <f>июн.14!G56</f>
        <v>0</v>
      </c>
      <c r="M58" s="11">
        <f>июл.14!G56</f>
        <v>0</v>
      </c>
      <c r="N58" s="11">
        <f>авг.14!G56</f>
        <v>0</v>
      </c>
      <c r="O58" s="11">
        <f>сен.14!G56</f>
        <v>0</v>
      </c>
      <c r="P58" s="11">
        <f>окт.14!G56</f>
        <v>0</v>
      </c>
      <c r="Q58" s="11">
        <f>ноя.14!G56</f>
        <v>0</v>
      </c>
      <c r="R58" s="5"/>
    </row>
    <row r="59" spans="1:18" hidden="1" x14ac:dyDescent="0.25">
      <c r="A59" s="5"/>
      <c r="B59" s="5"/>
      <c r="C59" s="5">
        <v>54</v>
      </c>
      <c r="D59" s="69">
        <f>СВОД_2013!D59</f>
        <v>0</v>
      </c>
      <c r="E59" s="47">
        <f t="shared" si="1"/>
        <v>0</v>
      </c>
      <c r="F59" s="78">
        <f>янв.14!H57+фев.14!H57+мар.14!H57+апр.14!H57+май.14!H57+июн.14!H57+июл.14!H57+авг.14!H57+сен.14!H57+окт.14!H57+ноя.14!H57</f>
        <v>0</v>
      </c>
      <c r="G59" s="11">
        <f>янв.14!G57</f>
        <v>0</v>
      </c>
      <c r="H59" s="11">
        <f>фев.14!G57</f>
        <v>0</v>
      </c>
      <c r="I59" s="11">
        <f>мар.14!G57</f>
        <v>0</v>
      </c>
      <c r="J59" s="11">
        <f>апр.14!G57</f>
        <v>0</v>
      </c>
      <c r="K59" s="11">
        <f>май.14!G57</f>
        <v>0</v>
      </c>
      <c r="L59" s="11">
        <f>июн.14!G57</f>
        <v>0</v>
      </c>
      <c r="M59" s="11">
        <f>июл.14!G57</f>
        <v>0</v>
      </c>
      <c r="N59" s="11">
        <f>авг.14!G57</f>
        <v>0</v>
      </c>
      <c r="O59" s="11">
        <f>сен.14!G57</f>
        <v>0</v>
      </c>
      <c r="P59" s="11">
        <f>окт.14!G57</f>
        <v>0</v>
      </c>
      <c r="Q59" s="11">
        <f>ноя.14!G57</f>
        <v>0</v>
      </c>
      <c r="R59" s="5"/>
    </row>
    <row r="60" spans="1:18" hidden="1" x14ac:dyDescent="0.25">
      <c r="A60" s="5"/>
      <c r="B60" s="5"/>
      <c r="C60" s="5">
        <v>55</v>
      </c>
      <c r="D60" s="69">
        <f>СВОД_2013!D60</f>
        <v>0</v>
      </c>
      <c r="E60" s="47">
        <f t="shared" si="1"/>
        <v>0</v>
      </c>
      <c r="F60" s="78">
        <f>янв.14!H58+фев.14!H58+мар.14!H58+апр.14!H58+май.14!H58+июн.14!H58+июл.14!H58+авг.14!H58+сен.14!H58+окт.14!H58+ноя.14!H58</f>
        <v>0</v>
      </c>
      <c r="G60" s="11">
        <f>янв.14!G58</f>
        <v>0</v>
      </c>
      <c r="H60" s="11">
        <f>фев.14!G58</f>
        <v>0</v>
      </c>
      <c r="I60" s="11">
        <f>мар.14!G58</f>
        <v>0</v>
      </c>
      <c r="J60" s="11">
        <f>апр.14!G58</f>
        <v>0</v>
      </c>
      <c r="K60" s="11">
        <f>май.14!G58</f>
        <v>0</v>
      </c>
      <c r="L60" s="11">
        <f>июн.14!G58</f>
        <v>0</v>
      </c>
      <c r="M60" s="11">
        <f>июл.14!G58</f>
        <v>0</v>
      </c>
      <c r="N60" s="11">
        <f>авг.14!G58</f>
        <v>0</v>
      </c>
      <c r="O60" s="11">
        <f>сен.14!G58</f>
        <v>0</v>
      </c>
      <c r="P60" s="11">
        <f>окт.14!G58</f>
        <v>0</v>
      </c>
      <c r="Q60" s="11">
        <f>ноя.14!G58</f>
        <v>0</v>
      </c>
      <c r="R60" s="5"/>
    </row>
    <row r="61" spans="1:18" hidden="1" x14ac:dyDescent="0.25">
      <c r="A61" s="5"/>
      <c r="B61" s="5"/>
      <c r="C61" s="5">
        <v>56</v>
      </c>
      <c r="D61" s="69">
        <f>СВОД_2013!D61</f>
        <v>0</v>
      </c>
      <c r="E61" s="47">
        <f t="shared" si="1"/>
        <v>0</v>
      </c>
      <c r="F61" s="78">
        <f>янв.14!H59+фев.14!H59+мар.14!H59+апр.14!H59+май.14!H59+июн.14!H59+июл.14!H59+авг.14!H59+сен.14!H59+окт.14!H59+ноя.14!H59</f>
        <v>0</v>
      </c>
      <c r="G61" s="11">
        <f>янв.14!G59</f>
        <v>0</v>
      </c>
      <c r="H61" s="11">
        <f>фев.14!G59</f>
        <v>0</v>
      </c>
      <c r="I61" s="11">
        <f>мар.14!G59</f>
        <v>0</v>
      </c>
      <c r="J61" s="11">
        <f>апр.14!G59</f>
        <v>0</v>
      </c>
      <c r="K61" s="11">
        <f>май.14!G59</f>
        <v>0</v>
      </c>
      <c r="L61" s="11">
        <f>июн.14!G59</f>
        <v>0</v>
      </c>
      <c r="M61" s="11">
        <f>июл.14!G59</f>
        <v>0</v>
      </c>
      <c r="N61" s="11">
        <f>авг.14!G59</f>
        <v>0</v>
      </c>
      <c r="O61" s="11">
        <f>сен.14!G59</f>
        <v>0</v>
      </c>
      <c r="P61" s="11">
        <f>окт.14!G59</f>
        <v>0</v>
      </c>
      <c r="Q61" s="11">
        <f>ноя.14!G59</f>
        <v>0</v>
      </c>
      <c r="R61" s="5"/>
    </row>
    <row r="62" spans="1:18" x14ac:dyDescent="0.25">
      <c r="A62" s="64"/>
      <c r="B62" s="5" t="s">
        <v>84</v>
      </c>
      <c r="C62" s="5">
        <v>57</v>
      </c>
      <c r="D62" s="69">
        <f>СВОД_2013!D62</f>
        <v>-13.794400000000001</v>
      </c>
      <c r="E62" s="47">
        <f t="shared" si="1"/>
        <v>-606.6871000000001</v>
      </c>
      <c r="F62" s="78">
        <f>янв.14!H60+фев.14!H60+мар.14!H60+апр.14!H60+май.14!H60+июн.14!H60+июл.14!H60+авг.14!H60+сен.14!H60+окт.14!H60+ноя.14!H60</f>
        <v>1022.55</v>
      </c>
      <c r="G62" s="11">
        <f>янв.14!G60</f>
        <v>0</v>
      </c>
      <c r="H62" s="11">
        <f>фев.14!G60</f>
        <v>0</v>
      </c>
      <c r="I62" s="11">
        <f>мар.14!G60</f>
        <v>0</v>
      </c>
      <c r="J62" s="11">
        <f>апр.14!G60</f>
        <v>0.6416000000000005</v>
      </c>
      <c r="K62" s="11">
        <f>май.14!G60</f>
        <v>66.525899999999993</v>
      </c>
      <c r="L62" s="11">
        <f>июн.14!G60</f>
        <v>9.7844000000000051</v>
      </c>
      <c r="M62" s="11">
        <f>июл.14!G60</f>
        <v>295.31700000000001</v>
      </c>
      <c r="N62" s="11">
        <f>авг.14!G60</f>
        <v>70.516600000000011</v>
      </c>
      <c r="O62" s="11">
        <f>сен.14!G60</f>
        <v>260.53939999999994</v>
      </c>
      <c r="P62" s="11">
        <f>окт.14!G60</f>
        <v>342.92720000000008</v>
      </c>
      <c r="Q62" s="11">
        <f>ноя.14!G60</f>
        <v>569.19060000000002</v>
      </c>
      <c r="R62" s="5"/>
    </row>
    <row r="63" spans="1:18" x14ac:dyDescent="0.25">
      <c r="A63" s="5"/>
      <c r="B63" s="5" t="s">
        <v>69</v>
      </c>
      <c r="C63" s="5">
        <v>58</v>
      </c>
      <c r="D63" s="69">
        <f>СВОД_2013!D63</f>
        <v>0</v>
      </c>
      <c r="E63" s="47">
        <f t="shared" si="1"/>
        <v>-252.67419999999998</v>
      </c>
      <c r="F63" s="78">
        <f>янв.14!H61+фев.14!H61+мар.14!H61+апр.14!H61+май.14!H61+июн.14!H61+июл.14!H61+авг.14!H61+сен.14!H61+окт.14!H61+ноя.14!H61</f>
        <v>0</v>
      </c>
      <c r="G63" s="11">
        <f>янв.14!G61</f>
        <v>0</v>
      </c>
      <c r="H63" s="11">
        <f>фев.14!G61</f>
        <v>0</v>
      </c>
      <c r="I63" s="11">
        <f>мар.14!G61</f>
        <v>8.9422999999999995</v>
      </c>
      <c r="J63" s="11">
        <f>апр.14!G61</f>
        <v>0.72180000000000055</v>
      </c>
      <c r="K63" s="11">
        <f>май.14!G61</f>
        <v>35.729099999999995</v>
      </c>
      <c r="L63" s="11">
        <f>июн.14!G61</f>
        <v>5.0525999999999991</v>
      </c>
      <c r="M63" s="11">
        <f>июл.14!G61</f>
        <v>50.243600000000001</v>
      </c>
      <c r="N63" s="11">
        <f>авг.14!G61</f>
        <v>18.182999999999989</v>
      </c>
      <c r="O63" s="11">
        <f>сен.14!G61</f>
        <v>38.957600000000014</v>
      </c>
      <c r="P63" s="11">
        <f>окт.14!G61</f>
        <v>94.844199999999987</v>
      </c>
      <c r="Q63" s="11">
        <f>ноя.14!G61</f>
        <v>0</v>
      </c>
      <c r="R63" s="5"/>
    </row>
    <row r="64" spans="1:18" hidden="1" x14ac:dyDescent="0.25">
      <c r="A64" s="5"/>
      <c r="B64" s="5"/>
      <c r="C64" s="5">
        <v>60</v>
      </c>
      <c r="D64" s="69">
        <f>СВОД_2013!D64</f>
        <v>0</v>
      </c>
      <c r="E64" s="47">
        <f t="shared" si="1"/>
        <v>0</v>
      </c>
      <c r="F64" s="78">
        <f>янв.14!H62+фев.14!H62+мар.14!H62+апр.14!H62+май.14!H62+июн.14!H62+июл.14!H62+авг.14!H62+сен.14!H62+окт.14!H62+ноя.14!H62</f>
        <v>0</v>
      </c>
      <c r="G64" s="11">
        <f>янв.14!G62</f>
        <v>0</v>
      </c>
      <c r="H64" s="11">
        <f>фев.14!G62</f>
        <v>0</v>
      </c>
      <c r="I64" s="11">
        <f>мар.14!G62</f>
        <v>0</v>
      </c>
      <c r="J64" s="11">
        <f>апр.14!G62</f>
        <v>0</v>
      </c>
      <c r="K64" s="11">
        <f>май.14!G62</f>
        <v>0</v>
      </c>
      <c r="L64" s="11">
        <f>июн.14!G62</f>
        <v>0</v>
      </c>
      <c r="M64" s="11">
        <f>июл.14!G62</f>
        <v>0</v>
      </c>
      <c r="N64" s="11">
        <f>авг.14!G62</f>
        <v>0</v>
      </c>
      <c r="O64" s="11">
        <f>сен.14!G62</f>
        <v>0</v>
      </c>
      <c r="P64" s="11">
        <f>окт.14!G62</f>
        <v>0</v>
      </c>
      <c r="Q64" s="11">
        <f>ноя.14!G62</f>
        <v>0</v>
      </c>
      <c r="R64" s="5"/>
    </row>
    <row r="65" spans="1:18" x14ac:dyDescent="0.25">
      <c r="A65" s="5"/>
      <c r="B65" s="87" t="s">
        <v>131</v>
      </c>
      <c r="C65" s="5">
        <v>61</v>
      </c>
      <c r="D65" s="69">
        <f>СВОД_2013!D65</f>
        <v>0</v>
      </c>
      <c r="E65" s="47">
        <f t="shared" si="1"/>
        <v>-0.4180000000000022</v>
      </c>
      <c r="F65" s="78">
        <f>янв.14!H63+фев.14!H63+мар.14!H63+апр.14!H63+май.14!H63+июн.14!H63+июл.14!H63+авг.14!H63+сен.14!H63+окт.14!H63+ноя.14!H63</f>
        <v>0</v>
      </c>
      <c r="G65" s="11">
        <f>янв.14!G63</f>
        <v>0</v>
      </c>
      <c r="H65" s="11">
        <f>фев.14!G63</f>
        <v>0</v>
      </c>
      <c r="I65" s="11">
        <f>мар.14!G63</f>
        <v>0</v>
      </c>
      <c r="J65" s="11">
        <f>апр.14!G63</f>
        <v>0</v>
      </c>
      <c r="K65" s="11">
        <f>май.14!G63</f>
        <v>0</v>
      </c>
      <c r="L65" s="11">
        <f>июн.14!G63</f>
        <v>0</v>
      </c>
      <c r="M65" s="11">
        <f>июл.14!G63</f>
        <v>0</v>
      </c>
      <c r="N65" s="11">
        <f>авг.14!G63</f>
        <v>0.4180000000000022</v>
      </c>
      <c r="O65" s="11">
        <f>сен.14!G63</f>
        <v>0</v>
      </c>
      <c r="P65" s="11">
        <f>окт.14!G63</f>
        <v>0</v>
      </c>
      <c r="Q65" s="11">
        <f>ноя.14!G63</f>
        <v>0</v>
      </c>
      <c r="R65" s="5"/>
    </row>
    <row r="66" spans="1:18" hidden="1" x14ac:dyDescent="0.25">
      <c r="A66" s="5"/>
      <c r="B66" s="5"/>
      <c r="C66" s="5">
        <v>62</v>
      </c>
      <c r="D66" s="69">
        <f>СВОД_2013!D66</f>
        <v>0</v>
      </c>
      <c r="E66" s="47">
        <f t="shared" si="1"/>
        <v>0</v>
      </c>
      <c r="F66" s="78">
        <f>янв.14!H64+фев.14!H64+мар.14!H64+апр.14!H64+май.14!H64+июн.14!H64+июл.14!H64+авг.14!H64+сен.14!H64+окт.14!H64+ноя.14!H64</f>
        <v>0</v>
      </c>
      <c r="G66" s="11">
        <f>янв.14!G64</f>
        <v>0</v>
      </c>
      <c r="H66" s="11">
        <f>фев.14!G64</f>
        <v>0</v>
      </c>
      <c r="I66" s="11">
        <f>мар.14!G64</f>
        <v>0</v>
      </c>
      <c r="J66" s="11">
        <f>апр.14!G64</f>
        <v>0</v>
      </c>
      <c r="K66" s="11">
        <f>май.14!G64</f>
        <v>0</v>
      </c>
      <c r="L66" s="11">
        <f>июн.14!G64</f>
        <v>0</v>
      </c>
      <c r="M66" s="11">
        <f>июл.14!G64</f>
        <v>0</v>
      </c>
      <c r="N66" s="11">
        <f>авг.14!G64</f>
        <v>0</v>
      </c>
      <c r="O66" s="11">
        <f>сен.14!G64</f>
        <v>0</v>
      </c>
      <c r="P66" s="11">
        <f>окт.14!G64</f>
        <v>0</v>
      </c>
      <c r="Q66" s="11">
        <f>ноя.14!G64</f>
        <v>0</v>
      </c>
      <c r="R66" s="5"/>
    </row>
    <row r="67" spans="1:18" hidden="1" x14ac:dyDescent="0.25">
      <c r="A67" s="5"/>
      <c r="B67" s="5"/>
      <c r="C67" s="5">
        <v>63</v>
      </c>
      <c r="D67" s="69">
        <f>СВОД_2013!D67</f>
        <v>0</v>
      </c>
      <c r="E67" s="47">
        <f t="shared" si="1"/>
        <v>0</v>
      </c>
      <c r="F67" s="78">
        <f>янв.14!H65+фев.14!H65+мар.14!H65+апр.14!H65+май.14!H65+июн.14!H65+июл.14!H65+авг.14!H65+сен.14!H65+окт.14!H65+ноя.14!H65</f>
        <v>0</v>
      </c>
      <c r="G67" s="11">
        <f>янв.14!G65</f>
        <v>0</v>
      </c>
      <c r="H67" s="11">
        <f>фев.14!G65</f>
        <v>0</v>
      </c>
      <c r="I67" s="11">
        <f>мар.14!G65</f>
        <v>0</v>
      </c>
      <c r="J67" s="11">
        <f>апр.14!G65</f>
        <v>0</v>
      </c>
      <c r="K67" s="11">
        <f>май.14!G65</f>
        <v>0</v>
      </c>
      <c r="L67" s="11">
        <f>июн.14!G65</f>
        <v>0</v>
      </c>
      <c r="M67" s="11">
        <f>июл.14!G65</f>
        <v>0</v>
      </c>
      <c r="N67" s="11">
        <f>авг.14!G65</f>
        <v>0</v>
      </c>
      <c r="O67" s="11">
        <f>сен.14!G65</f>
        <v>0</v>
      </c>
      <c r="P67" s="11">
        <f>окт.14!G65</f>
        <v>0</v>
      </c>
      <c r="Q67" s="11">
        <f>ноя.14!G65</f>
        <v>0</v>
      </c>
      <c r="R67" s="5"/>
    </row>
    <row r="68" spans="1:18" hidden="1" x14ac:dyDescent="0.25">
      <c r="A68" s="5"/>
      <c r="B68" s="5" t="s">
        <v>22</v>
      </c>
      <c r="C68" s="5">
        <v>64</v>
      </c>
      <c r="D68" s="69">
        <f>СВОД_2013!D68</f>
        <v>0</v>
      </c>
      <c r="E68" s="47">
        <f t="shared" si="1"/>
        <v>0</v>
      </c>
      <c r="F68" s="78">
        <f>янв.14!H66+фев.14!H66+мар.14!H66+апр.14!H66+май.14!H66+июн.14!H66+июл.14!H66+авг.14!H66+сен.14!H66+окт.14!H66+ноя.14!H66</f>
        <v>0</v>
      </c>
      <c r="G68" s="11">
        <f>янв.14!G66</f>
        <v>0</v>
      </c>
      <c r="H68" s="11">
        <f>фев.14!G66</f>
        <v>0</v>
      </c>
      <c r="I68" s="11">
        <f>мар.14!G66</f>
        <v>0</v>
      </c>
      <c r="J68" s="11">
        <f>апр.14!G66</f>
        <v>0</v>
      </c>
      <c r="K68" s="11">
        <f>май.14!G66</f>
        <v>0</v>
      </c>
      <c r="L68" s="11">
        <f>июн.14!G66</f>
        <v>0</v>
      </c>
      <c r="M68" s="11">
        <f>июл.14!G66</f>
        <v>0</v>
      </c>
      <c r="N68" s="11">
        <f>авг.14!G66</f>
        <v>0</v>
      </c>
      <c r="O68" s="11">
        <f>сен.14!G66</f>
        <v>0</v>
      </c>
      <c r="P68" s="11">
        <f>окт.14!G66</f>
        <v>0</v>
      </c>
      <c r="Q68" s="11">
        <f>ноя.14!G66</f>
        <v>0</v>
      </c>
      <c r="R68" s="5"/>
    </row>
    <row r="69" spans="1:18" x14ac:dyDescent="0.25">
      <c r="A69" s="5"/>
      <c r="B69" s="5" t="s">
        <v>105</v>
      </c>
      <c r="C69" s="5">
        <v>65</v>
      </c>
      <c r="D69" s="69">
        <f>СВОД_2013!D69</f>
        <v>0</v>
      </c>
      <c r="E69" s="47">
        <f t="shared" si="1"/>
        <v>-42.758899999999997</v>
      </c>
      <c r="F69" s="78">
        <f>янв.14!H67+фев.14!H67+мар.14!H67+апр.14!H67+май.14!H67+июн.14!H67+июл.14!H67+авг.14!H67+сен.14!H67+окт.14!H67+ноя.14!H67</f>
        <v>0</v>
      </c>
      <c r="G69" s="11">
        <f>янв.14!G67</f>
        <v>0</v>
      </c>
      <c r="H69" s="11">
        <f>фев.14!G67</f>
        <v>0</v>
      </c>
      <c r="I69" s="11">
        <f>мар.14!G67</f>
        <v>0</v>
      </c>
      <c r="J69" s="11">
        <f>апр.14!G67</f>
        <v>0</v>
      </c>
      <c r="K69" s="11">
        <f>май.14!G67</f>
        <v>0</v>
      </c>
      <c r="L69" s="11">
        <f>июн.14!G67</f>
        <v>5.9748999999999999</v>
      </c>
      <c r="M69" s="11">
        <f>июл.14!G67</f>
        <v>32.7712</v>
      </c>
      <c r="N69" s="11">
        <f>авг.14!G67</f>
        <v>3.4276000000000009</v>
      </c>
      <c r="O69" s="11">
        <f>сен.14!G67</f>
        <v>0</v>
      </c>
      <c r="P69" s="11">
        <f>окт.14!G67</f>
        <v>0.58520000000000238</v>
      </c>
      <c r="Q69" s="11">
        <f>ноя.14!G67</f>
        <v>0</v>
      </c>
      <c r="R69" s="5"/>
    </row>
    <row r="70" spans="1:18" hidden="1" x14ac:dyDescent="0.25">
      <c r="A70" s="5"/>
      <c r="B70" s="5"/>
      <c r="C70" s="5">
        <v>67</v>
      </c>
      <c r="D70" s="69">
        <f>СВОД_2013!D71</f>
        <v>0</v>
      </c>
      <c r="E70" s="47">
        <f t="shared" si="1"/>
        <v>0</v>
      </c>
      <c r="F70" s="78">
        <f>янв.14!H68+фев.14!H68+мар.14!H68+апр.14!H68+май.14!H68+июн.14!H68+июл.14!H68+авг.14!H68+сен.14!H68+окт.14!H68+ноя.14!H68</f>
        <v>0</v>
      </c>
      <c r="G70" s="11">
        <f>янв.14!G68</f>
        <v>0</v>
      </c>
      <c r="H70" s="11">
        <f>фев.14!G68</f>
        <v>0</v>
      </c>
      <c r="I70" s="11">
        <f>мар.14!G68</f>
        <v>0</v>
      </c>
      <c r="J70" s="11">
        <f>апр.14!G68</f>
        <v>0</v>
      </c>
      <c r="K70" s="11">
        <f>май.14!G68</f>
        <v>0</v>
      </c>
      <c r="L70" s="11">
        <f>июн.14!G68</f>
        <v>0</v>
      </c>
      <c r="M70" s="11">
        <f>июл.14!G68</f>
        <v>0</v>
      </c>
      <c r="N70" s="11">
        <f>авг.14!G68</f>
        <v>0</v>
      </c>
      <c r="O70" s="11">
        <f>сен.14!G68</f>
        <v>0</v>
      </c>
      <c r="P70" s="11">
        <f>окт.14!G68</f>
        <v>0</v>
      </c>
      <c r="Q70" s="11">
        <f>ноя.14!G68</f>
        <v>0</v>
      </c>
      <c r="R70" s="5"/>
    </row>
    <row r="71" spans="1:18" x14ac:dyDescent="0.25">
      <c r="A71" s="5"/>
      <c r="B71" s="5" t="s">
        <v>23</v>
      </c>
      <c r="C71" s="5">
        <v>68</v>
      </c>
      <c r="D71" s="69">
        <f>СВОД_2013!D72</f>
        <v>0</v>
      </c>
      <c r="E71" s="47">
        <f t="shared" si="1"/>
        <v>-1154.5513999999998</v>
      </c>
      <c r="F71" s="78">
        <f>янв.14!H69+фев.14!H69+мар.14!H69+апр.14!H69+май.14!H69+июн.14!H69+июл.14!H69+авг.14!H69+сен.14!H69+окт.14!H69+ноя.14!H69</f>
        <v>698.15</v>
      </c>
      <c r="G71" s="11">
        <f>янв.14!G69</f>
        <v>0</v>
      </c>
      <c r="H71" s="11">
        <f>фев.14!G69</f>
        <v>0</v>
      </c>
      <c r="I71" s="11">
        <f>мар.14!G69</f>
        <v>0</v>
      </c>
      <c r="J71" s="11">
        <f>апр.14!G69</f>
        <v>0</v>
      </c>
      <c r="K71" s="11">
        <f>май.14!G69</f>
        <v>0</v>
      </c>
      <c r="L71" s="11">
        <f>июн.14!G69</f>
        <v>0</v>
      </c>
      <c r="M71" s="11">
        <f>июл.14!G69</f>
        <v>71.394400000000005</v>
      </c>
      <c r="N71" s="11">
        <f>авг.14!G69</f>
        <v>93.924599999999998</v>
      </c>
      <c r="O71" s="11">
        <f>сен.14!G69</f>
        <v>236.88059999999996</v>
      </c>
      <c r="P71" s="11">
        <f>окт.14!G69</f>
        <v>460.67779999999999</v>
      </c>
      <c r="Q71" s="11">
        <f>ноя.14!G69</f>
        <v>989.82399999999984</v>
      </c>
      <c r="R71" s="5"/>
    </row>
    <row r="72" spans="1:18" x14ac:dyDescent="0.25">
      <c r="A72" s="64"/>
      <c r="B72" s="5" t="s">
        <v>24</v>
      </c>
      <c r="C72" s="5">
        <v>69</v>
      </c>
      <c r="D72" s="69">
        <f>СВОД_2013!D73</f>
        <v>-6725.4116000000004</v>
      </c>
      <c r="E72" s="47">
        <f t="shared" ref="E72:E103" si="2">F72-G72-H72-I72-J72-K72-L72-M72-N72-O72-P72-Q72-R72+D72</f>
        <v>-1861.9052999999976</v>
      </c>
      <c r="F72" s="78">
        <f>янв.14!H70+фев.14!H70+мар.14!H70+апр.14!H70+май.14!H70+июн.14!H70+июл.14!H70+авг.14!H70+сен.14!H70+окт.14!H70+ноя.14!H70</f>
        <v>33576.39</v>
      </c>
      <c r="G72" s="11">
        <f>янв.14!G70</f>
        <v>5081.5922999999984</v>
      </c>
      <c r="H72" s="11">
        <f>фев.14!G70</f>
        <v>6064.9646000000002</v>
      </c>
      <c r="I72" s="11">
        <f>мар.14!G70</f>
        <v>3173.1531000000014</v>
      </c>
      <c r="J72" s="11">
        <f>апр.14!G70</f>
        <v>2255.0635999999986</v>
      </c>
      <c r="K72" s="11">
        <f>май.14!G70</f>
        <v>2517.2774999999997</v>
      </c>
      <c r="L72" s="11">
        <f>июн.14!G70</f>
        <v>326.89520000000175</v>
      </c>
      <c r="M72" s="11">
        <f>июл.14!G70</f>
        <v>1289.571799999997</v>
      </c>
      <c r="N72" s="11">
        <f>авг.14!G70</f>
        <v>619.51780000000394</v>
      </c>
      <c r="O72" s="11">
        <f>сен.14!G70</f>
        <v>920.68680000000086</v>
      </c>
      <c r="P72" s="11">
        <f>окт.14!G70</f>
        <v>2870.4059999999954</v>
      </c>
      <c r="Q72" s="11">
        <f>ноя.14!G70</f>
        <v>3593.7549999999997</v>
      </c>
      <c r="R72" s="5"/>
    </row>
    <row r="73" spans="1:18" x14ac:dyDescent="0.25">
      <c r="A73" s="65">
        <v>79031052742</v>
      </c>
      <c r="B73" s="5" t="s">
        <v>25</v>
      </c>
      <c r="C73" s="5">
        <v>70</v>
      </c>
      <c r="D73" s="69">
        <f>СВОД_2013!D74</f>
        <v>-2152.4877999999999</v>
      </c>
      <c r="E73" s="47">
        <f t="shared" si="2"/>
        <v>-4559.4468999999999</v>
      </c>
      <c r="F73" s="78">
        <f>янв.14!H71+фев.14!H71+мар.14!H71+апр.14!H71+май.14!H71+июн.14!H71+июл.14!H71+авг.14!H71+сен.14!H71+окт.14!H71+ноя.14!H71</f>
        <v>1500</v>
      </c>
      <c r="G73" s="11">
        <f>янв.14!G71</f>
        <v>361.14059999999978</v>
      </c>
      <c r="H73" s="11">
        <f>фев.14!G71</f>
        <v>652.50720000000013</v>
      </c>
      <c r="I73" s="11">
        <f>мар.14!G71</f>
        <v>722.12079999999969</v>
      </c>
      <c r="J73" s="11">
        <f>апр.14!G71</f>
        <v>394.62410000000028</v>
      </c>
      <c r="K73" s="11">
        <f>май.14!G71</f>
        <v>149.2522000000001</v>
      </c>
      <c r="L73" s="11">
        <f>июн.14!G71</f>
        <v>45.393199999999744</v>
      </c>
      <c r="M73" s="11">
        <f>июл.14!G71</f>
        <v>31.308200000000035</v>
      </c>
      <c r="N73" s="11">
        <f>авг.14!G71</f>
        <v>2.173599999999924</v>
      </c>
      <c r="O73" s="11">
        <f>сен.14!G71</f>
        <v>71.477999999999611</v>
      </c>
      <c r="P73" s="11">
        <f>окт.14!G71</f>
        <v>461.01220000000075</v>
      </c>
      <c r="Q73" s="11">
        <f>ноя.14!G71</f>
        <v>1015.9489999999997</v>
      </c>
      <c r="R73" s="5"/>
    </row>
    <row r="74" spans="1:18" hidden="1" x14ac:dyDescent="0.25">
      <c r="A74" s="63">
        <v>79296783118</v>
      </c>
      <c r="B74" s="5" t="s">
        <v>70</v>
      </c>
      <c r="C74" s="5">
        <v>71</v>
      </c>
      <c r="D74" s="69">
        <f>СВОД_2013!D75</f>
        <v>-3606.6340999999998</v>
      </c>
      <c r="E74" s="47">
        <f t="shared" si="2"/>
        <v>2037.8046000000018</v>
      </c>
      <c r="F74" s="78">
        <f>янв.14!H72+фев.14!H72+мар.14!H72+апр.14!H72+май.14!H72+июн.14!H72+июл.14!H72+авг.14!H72+сен.14!H72+окт.14!H72+ноя.14!H72</f>
        <v>12185</v>
      </c>
      <c r="G74" s="11">
        <f>янв.14!G72</f>
        <v>624.15649999999982</v>
      </c>
      <c r="H74" s="11">
        <f>фев.14!G72</f>
        <v>1299.9618000000003</v>
      </c>
      <c r="I74" s="11">
        <f>мар.14!G72</f>
        <v>1353.6556999999996</v>
      </c>
      <c r="J74" s="11">
        <f>апр.14!G72</f>
        <v>485.93180000000024</v>
      </c>
      <c r="K74" s="11">
        <f>май.14!G72</f>
        <v>635.06369999999959</v>
      </c>
      <c r="L74" s="11">
        <f>июн.14!G72</f>
        <v>306.60460000000012</v>
      </c>
      <c r="M74" s="11">
        <f>июл.14!G72</f>
        <v>316.25879999999938</v>
      </c>
      <c r="N74" s="11">
        <f>авг.14!G72</f>
        <v>89.744600000001057</v>
      </c>
      <c r="O74" s="11">
        <f>сен.14!G72</f>
        <v>438.18939999999969</v>
      </c>
      <c r="P74" s="11">
        <f>окт.14!G72</f>
        <v>487.26260000000065</v>
      </c>
      <c r="Q74" s="11">
        <f>ноя.14!G72</f>
        <v>503.731799999999</v>
      </c>
      <c r="R74" s="5"/>
    </row>
    <row r="75" spans="1:18" x14ac:dyDescent="0.25">
      <c r="A75" s="5"/>
      <c r="B75" s="5" t="s">
        <v>26</v>
      </c>
      <c r="C75" s="5">
        <v>73</v>
      </c>
      <c r="D75" s="69">
        <f>СВОД_2013!D76</f>
        <v>0</v>
      </c>
      <c r="E75" s="47">
        <f t="shared" si="2"/>
        <v>-1663.5981999999999</v>
      </c>
      <c r="F75" s="78">
        <f>янв.14!H73+фев.14!H73+мар.14!H73+апр.14!H73+май.14!H73+июн.14!H73+июл.14!H73+авг.14!H73+сен.14!H73+окт.14!H73+ноя.14!H73</f>
        <v>0</v>
      </c>
      <c r="G75" s="11">
        <f>янв.14!G73</f>
        <v>0</v>
      </c>
      <c r="H75" s="11">
        <f>фев.14!G73</f>
        <v>0</v>
      </c>
      <c r="I75" s="11">
        <f>мар.14!G73</f>
        <v>0</v>
      </c>
      <c r="J75" s="11">
        <f>апр.14!G73</f>
        <v>0</v>
      </c>
      <c r="K75" s="11">
        <f>май.14!G73</f>
        <v>0</v>
      </c>
      <c r="L75" s="11">
        <f>июн.14!G73</f>
        <v>0</v>
      </c>
      <c r="M75" s="11">
        <f>июл.14!G73</f>
        <v>0</v>
      </c>
      <c r="N75" s="11">
        <f>авг.14!G73</f>
        <v>163.01999999999998</v>
      </c>
      <c r="O75" s="11">
        <f>сен.14!G73</f>
        <v>784.54419999999993</v>
      </c>
      <c r="P75" s="11">
        <f>окт.14!G73</f>
        <v>98.438999999999922</v>
      </c>
      <c r="Q75" s="11">
        <f>ноя.14!G73</f>
        <v>617.59499999999991</v>
      </c>
      <c r="R75" s="5"/>
    </row>
    <row r="76" spans="1:18" hidden="1" x14ac:dyDescent="0.25">
      <c r="A76" s="5"/>
      <c r="B76" s="5"/>
      <c r="C76" s="5">
        <v>74</v>
      </c>
      <c r="D76" s="69">
        <f>СВОД_2013!D77</f>
        <v>0</v>
      </c>
      <c r="E76" s="47">
        <f t="shared" si="2"/>
        <v>0</v>
      </c>
      <c r="F76" s="78">
        <f>янв.14!H74+фев.14!H74+мар.14!H74+апр.14!H74+май.14!H74+июн.14!H74+июл.14!H74+авг.14!H74+сен.14!H74+окт.14!H74+ноя.14!H74</f>
        <v>0</v>
      </c>
      <c r="G76" s="11">
        <f>янв.14!G74</f>
        <v>0</v>
      </c>
      <c r="H76" s="11">
        <f>фев.14!G74</f>
        <v>0</v>
      </c>
      <c r="I76" s="11">
        <f>мар.14!G74</f>
        <v>0</v>
      </c>
      <c r="J76" s="11">
        <f>апр.14!G74</f>
        <v>0</v>
      </c>
      <c r="K76" s="11">
        <f>май.14!G74</f>
        <v>0</v>
      </c>
      <c r="L76" s="11">
        <f>июн.14!G74</f>
        <v>0</v>
      </c>
      <c r="M76" s="11">
        <f>июл.14!G74</f>
        <v>0</v>
      </c>
      <c r="N76" s="11">
        <f>авг.14!G74</f>
        <v>0</v>
      </c>
      <c r="O76" s="11">
        <f>сен.14!G74</f>
        <v>0</v>
      </c>
      <c r="P76" s="11">
        <f>окт.14!G74</f>
        <v>0</v>
      </c>
      <c r="Q76" s="11">
        <f>ноя.14!G74</f>
        <v>0</v>
      </c>
      <c r="R76" s="5"/>
    </row>
    <row r="77" spans="1:18" hidden="1" x14ac:dyDescent="0.25">
      <c r="A77" s="5"/>
      <c r="B77" s="5" t="s">
        <v>4</v>
      </c>
      <c r="C77" s="5">
        <v>75</v>
      </c>
      <c r="D77" s="69">
        <f>СВОД_2013!D78</f>
        <v>0</v>
      </c>
      <c r="E77" s="47">
        <f t="shared" si="2"/>
        <v>0</v>
      </c>
      <c r="F77" s="78">
        <f>янв.14!H75+фев.14!H75+мар.14!H75+апр.14!H75+май.14!H75+июн.14!H75+июл.14!H75+авг.14!H75+сен.14!H75+окт.14!H75+ноя.14!H75</f>
        <v>0</v>
      </c>
      <c r="G77" s="11">
        <f>янв.14!G75</f>
        <v>0</v>
      </c>
      <c r="H77" s="11">
        <f>фев.14!G75</f>
        <v>0</v>
      </c>
      <c r="I77" s="11">
        <f>мар.14!G75</f>
        <v>0</v>
      </c>
      <c r="J77" s="11">
        <f>апр.14!G75</f>
        <v>0</v>
      </c>
      <c r="K77" s="11">
        <f>май.14!G75</f>
        <v>0</v>
      </c>
      <c r="L77" s="11">
        <f>июн.14!G75</f>
        <v>0</v>
      </c>
      <c r="M77" s="11">
        <f>июл.14!G75</f>
        <v>0</v>
      </c>
      <c r="N77" s="11">
        <f>авг.14!G75</f>
        <v>0</v>
      </c>
      <c r="O77" s="11">
        <f>сен.14!G75</f>
        <v>0</v>
      </c>
      <c r="P77" s="11">
        <f>окт.14!G75</f>
        <v>0</v>
      </c>
      <c r="Q77" s="11">
        <f>ноя.14!G75</f>
        <v>0</v>
      </c>
      <c r="R77" s="5"/>
    </row>
    <row r="78" spans="1:18" hidden="1" x14ac:dyDescent="0.25">
      <c r="A78" s="63">
        <v>79031248501</v>
      </c>
      <c r="B78" s="5" t="s">
        <v>5</v>
      </c>
      <c r="C78" s="5">
        <v>76</v>
      </c>
      <c r="D78" s="69">
        <f>СВОД_2013!D79</f>
        <v>-34.967199999999991</v>
      </c>
      <c r="E78" s="47">
        <f t="shared" si="2"/>
        <v>302.62660000000011</v>
      </c>
      <c r="F78" s="78">
        <f>янв.14!H76+фев.14!H76+мар.14!H76+апр.14!H76+май.14!H76+июн.14!H76+июл.14!H76+авг.14!H76+сен.14!H76+окт.14!H76+ноя.14!H76</f>
        <v>2386.35</v>
      </c>
      <c r="G78" s="11">
        <f>янв.14!G76</f>
        <v>0</v>
      </c>
      <c r="H78" s="11">
        <f>фев.14!G76</f>
        <v>0</v>
      </c>
      <c r="I78" s="11">
        <f>мар.14!G76</f>
        <v>1258.2176999999999</v>
      </c>
      <c r="J78" s="11">
        <f>апр.14!G76</f>
        <v>140.67079999999993</v>
      </c>
      <c r="K78" s="11">
        <f>май.14!G76</f>
        <v>188.99130000000019</v>
      </c>
      <c r="L78" s="11">
        <f>июн.14!G76</f>
        <v>144.19959999999992</v>
      </c>
      <c r="M78" s="11">
        <f>июл.14!G76</f>
        <v>129.32919999999999</v>
      </c>
      <c r="N78" s="11">
        <f>авг.14!G76</f>
        <v>66.461999999999904</v>
      </c>
      <c r="O78" s="11">
        <f>сен.14!G76</f>
        <v>52.584400000000166</v>
      </c>
      <c r="P78" s="11">
        <f>окт.14!G76</f>
        <v>68.301199999999895</v>
      </c>
      <c r="Q78" s="11">
        <f>ноя.14!G76</f>
        <v>0</v>
      </c>
      <c r="R78" s="5"/>
    </row>
    <row r="79" spans="1:18" hidden="1" x14ac:dyDescent="0.25">
      <c r="A79" s="5"/>
      <c r="B79" s="5"/>
      <c r="C79" s="5">
        <v>77</v>
      </c>
      <c r="D79" s="69">
        <f>СВОД_2013!D80</f>
        <v>0</v>
      </c>
      <c r="E79" s="47">
        <f t="shared" si="2"/>
        <v>1000</v>
      </c>
      <c r="F79" s="78">
        <f>янв.14!H77+фев.14!H77+мар.14!H77+апр.14!H77+май.14!H77+июн.14!H77+июл.14!H77+авг.14!H77+сен.14!H77+окт.14!H77+ноя.14!H77</f>
        <v>1000</v>
      </c>
      <c r="G79" s="11">
        <f>янв.14!G77</f>
        <v>0</v>
      </c>
      <c r="H79" s="11">
        <f>фев.14!G77</f>
        <v>0</v>
      </c>
      <c r="I79" s="11">
        <f>мар.14!G77</f>
        <v>0</v>
      </c>
      <c r="J79" s="11">
        <f>апр.14!G77</f>
        <v>0</v>
      </c>
      <c r="K79" s="11">
        <f>май.14!G77</f>
        <v>0</v>
      </c>
      <c r="L79" s="11">
        <f>июн.14!G77</f>
        <v>0</v>
      </c>
      <c r="M79" s="11">
        <f>июл.14!G77</f>
        <v>0</v>
      </c>
      <c r="N79" s="11">
        <f>авг.14!G77</f>
        <v>0</v>
      </c>
      <c r="O79" s="11">
        <f>сен.14!G77</f>
        <v>0</v>
      </c>
      <c r="P79" s="11">
        <f>окт.14!G77</f>
        <v>0</v>
      </c>
      <c r="Q79" s="11">
        <f>ноя.14!G77</f>
        <v>0</v>
      </c>
      <c r="R79" s="5"/>
    </row>
    <row r="80" spans="1:18" x14ac:dyDescent="0.25">
      <c r="A80" s="63">
        <v>79623612164</v>
      </c>
      <c r="B80" s="42" t="s">
        <v>93</v>
      </c>
      <c r="C80" s="5">
        <v>79</v>
      </c>
      <c r="D80" s="69">
        <f>СВОД_2013!D81</f>
        <v>-431.39579999999995</v>
      </c>
      <c r="E80" s="47">
        <f t="shared" si="2"/>
        <v>-6939.9878999999992</v>
      </c>
      <c r="F80" s="78">
        <f>янв.14!H78+фев.14!H78+мар.14!H78+апр.14!H78+май.14!H78+июн.14!H78+июл.14!H78+авг.14!H78+сен.14!H78+окт.14!H78+ноя.14!H78</f>
        <v>1000</v>
      </c>
      <c r="G80" s="11">
        <f>янв.14!G78</f>
        <v>34.927099999999975</v>
      </c>
      <c r="H80" s="11">
        <f>фев.14!G78</f>
        <v>18.686599999999984</v>
      </c>
      <c r="I80" s="11">
        <f>мар.14!G78</f>
        <v>315.62709999999998</v>
      </c>
      <c r="J80" s="11">
        <f>апр.14!G78</f>
        <v>224.19909999999999</v>
      </c>
      <c r="K80" s="11">
        <f>май.14!G78</f>
        <v>1401.4549000000002</v>
      </c>
      <c r="L80" s="11">
        <f>июн.14!G78</f>
        <v>1173.6868999999997</v>
      </c>
      <c r="M80" s="11">
        <f>июл.14!G78</f>
        <v>1179.6795999999999</v>
      </c>
      <c r="N80" s="11">
        <f>авг.14!G78</f>
        <v>533.4933999999995</v>
      </c>
      <c r="O80" s="11">
        <f>сен.14!G78</f>
        <v>705.2496000000001</v>
      </c>
      <c r="P80" s="11">
        <f>окт.14!G78</f>
        <v>1265.9548000000004</v>
      </c>
      <c r="Q80" s="11">
        <f>ноя.14!G78</f>
        <v>655.63299999999958</v>
      </c>
      <c r="R80" s="5"/>
    </row>
    <row r="81" spans="1:18" hidden="1" x14ac:dyDescent="0.25">
      <c r="A81" s="5"/>
      <c r="B81" s="5"/>
      <c r="C81" s="5">
        <v>80</v>
      </c>
      <c r="D81" s="69">
        <f>СВОД_2013!D82</f>
        <v>0</v>
      </c>
      <c r="E81" s="47">
        <f t="shared" si="2"/>
        <v>0</v>
      </c>
      <c r="F81" s="78">
        <f>янв.14!H79+фев.14!H79+мар.14!H79+апр.14!H79+май.14!H79+июн.14!H79+июл.14!H79+авг.14!H79+сен.14!H79+окт.14!H79+ноя.14!H79</f>
        <v>0</v>
      </c>
      <c r="G81" s="11">
        <f>янв.14!G79</f>
        <v>0</v>
      </c>
      <c r="H81" s="11">
        <f>фев.14!G79</f>
        <v>0</v>
      </c>
      <c r="I81" s="11">
        <f>мар.14!G79</f>
        <v>0</v>
      </c>
      <c r="J81" s="11">
        <f>апр.14!G79</f>
        <v>0</v>
      </c>
      <c r="K81" s="11">
        <f>май.14!G79</f>
        <v>0</v>
      </c>
      <c r="L81" s="11">
        <f>июн.14!G79</f>
        <v>0</v>
      </c>
      <c r="M81" s="11">
        <f>июл.14!G79</f>
        <v>0</v>
      </c>
      <c r="N81" s="11">
        <f>авг.14!G79</f>
        <v>0</v>
      </c>
      <c r="O81" s="11">
        <f>сен.14!G79</f>
        <v>0</v>
      </c>
      <c r="P81" s="11">
        <f>окт.14!G79</f>
        <v>0</v>
      </c>
      <c r="Q81" s="11">
        <f>ноя.14!G79</f>
        <v>0</v>
      </c>
      <c r="R81" s="5"/>
    </row>
    <row r="82" spans="1:18" hidden="1" x14ac:dyDescent="0.25">
      <c r="A82" s="5"/>
      <c r="B82" s="5"/>
      <c r="C82" s="5">
        <v>81</v>
      </c>
      <c r="D82" s="69">
        <f>СВОД_2013!D83</f>
        <v>0</v>
      </c>
      <c r="E82" s="47">
        <f t="shared" si="2"/>
        <v>0</v>
      </c>
      <c r="F82" s="78">
        <f>янв.14!H80+фев.14!H80+мар.14!H80+апр.14!H80+май.14!H80+июн.14!H80+июл.14!H80+авг.14!H80+сен.14!H80+окт.14!H80+ноя.14!H80</f>
        <v>0</v>
      </c>
      <c r="G82" s="11">
        <f>янв.14!G80</f>
        <v>0</v>
      </c>
      <c r="H82" s="11">
        <f>фев.14!G80</f>
        <v>0</v>
      </c>
      <c r="I82" s="11">
        <f>мар.14!G80</f>
        <v>0</v>
      </c>
      <c r="J82" s="11">
        <f>апр.14!G80</f>
        <v>0</v>
      </c>
      <c r="K82" s="11">
        <f>май.14!G80</f>
        <v>0</v>
      </c>
      <c r="L82" s="11">
        <f>июн.14!G80</f>
        <v>0</v>
      </c>
      <c r="M82" s="11">
        <f>июл.14!G80</f>
        <v>0</v>
      </c>
      <c r="N82" s="11">
        <f>авг.14!G80</f>
        <v>0</v>
      </c>
      <c r="O82" s="11">
        <f>сен.14!G80</f>
        <v>0</v>
      </c>
      <c r="P82" s="11">
        <f>окт.14!G80</f>
        <v>0</v>
      </c>
      <c r="Q82" s="11">
        <f>ноя.14!G80</f>
        <v>0</v>
      </c>
      <c r="R82" s="5"/>
    </row>
    <row r="83" spans="1:18" hidden="1" x14ac:dyDescent="0.25">
      <c r="A83" s="5"/>
      <c r="B83" s="5" t="s">
        <v>27</v>
      </c>
      <c r="C83" s="5">
        <v>82</v>
      </c>
      <c r="D83" s="69">
        <f>СВОД_2013!D84</f>
        <v>0</v>
      </c>
      <c r="E83" s="47">
        <f>F83-G83-H83-I83-J83-K83-L83-M83-N83-O83-P83-Q83-R83+D83</f>
        <v>1.9369000000000085</v>
      </c>
      <c r="F83" s="78">
        <f>янв.14!H81+фев.14!H81+мар.14!H81+апр.14!H81+май.14!H81+июн.14!H81+июл.14!H81+авг.14!H81+сен.14!H81+окт.14!H81+ноя.14!H81</f>
        <v>140.35</v>
      </c>
      <c r="G83" s="11">
        <f>янв.14!G81</f>
        <v>0</v>
      </c>
      <c r="H83" s="11">
        <f>фев.14!G81</f>
        <v>0</v>
      </c>
      <c r="I83" s="11">
        <f>мар.14!G81</f>
        <v>0</v>
      </c>
      <c r="J83" s="11">
        <f>апр.14!G81</f>
        <v>0</v>
      </c>
      <c r="K83" s="11">
        <f>май.14!G81</f>
        <v>62.997100000000003</v>
      </c>
      <c r="L83" s="11">
        <f>июн.14!G81</f>
        <v>18.526199999999989</v>
      </c>
      <c r="M83" s="11">
        <f>июл.14!G81</f>
        <v>9.7393999999999927</v>
      </c>
      <c r="N83" s="11">
        <f>авг.14!G81</f>
        <v>0</v>
      </c>
      <c r="O83" s="11">
        <f>сен.14!G81</f>
        <v>30.973800000000015</v>
      </c>
      <c r="P83" s="11">
        <f>окт.14!G81</f>
        <v>0</v>
      </c>
      <c r="Q83" s="11">
        <f>ноя.14!G81</f>
        <v>16.17659999999999</v>
      </c>
      <c r="R83" s="5"/>
    </row>
    <row r="84" spans="1:18" x14ac:dyDescent="0.25">
      <c r="A84" s="5"/>
      <c r="B84" s="5" t="s">
        <v>28</v>
      </c>
      <c r="C84" s="5">
        <v>83</v>
      </c>
      <c r="D84" s="69">
        <f>СВОД_2013!D85</f>
        <v>0</v>
      </c>
      <c r="E84" s="47">
        <f t="shared" si="2"/>
        <v>-3310.7069999999999</v>
      </c>
      <c r="F84" s="78">
        <f>янв.14!H82+фев.14!H82+мар.14!H82+апр.14!H82+май.14!H82+июн.14!H82+июл.14!H82+авг.14!H82+сен.14!H82+окт.14!H82+ноя.14!H82</f>
        <v>0</v>
      </c>
      <c r="G84" s="11">
        <f>янв.14!G82</f>
        <v>0</v>
      </c>
      <c r="H84" s="11">
        <f>фев.14!G82</f>
        <v>0</v>
      </c>
      <c r="I84" s="11">
        <f>мар.14!G82</f>
        <v>54.375599999999999</v>
      </c>
      <c r="J84" s="11">
        <f>апр.14!G82</f>
        <v>106.34519999999998</v>
      </c>
      <c r="K84" s="11">
        <f>май.14!G82</f>
        <v>257.36180000000002</v>
      </c>
      <c r="L84" s="11">
        <f>июн.14!G82</f>
        <v>460.90939999999989</v>
      </c>
      <c r="M84" s="11">
        <f>июл.14!G82</f>
        <v>716.20120000000009</v>
      </c>
      <c r="N84" s="11">
        <f>авг.14!G82</f>
        <v>334.48359999999991</v>
      </c>
      <c r="O84" s="11">
        <f>сен.14!G82</f>
        <v>633.68799999999976</v>
      </c>
      <c r="P84" s="11">
        <f>окт.14!G82</f>
        <v>405.46</v>
      </c>
      <c r="Q84" s="11">
        <f>ноя.14!G82</f>
        <v>341.8822000000003</v>
      </c>
      <c r="R84" s="5"/>
    </row>
    <row r="85" spans="1:18" x14ac:dyDescent="0.25">
      <c r="A85" s="5"/>
      <c r="B85" s="5" t="s">
        <v>142</v>
      </c>
      <c r="C85" s="5">
        <v>84</v>
      </c>
      <c r="D85" s="69">
        <f>СВОД_2013!D86</f>
        <v>0</v>
      </c>
      <c r="E85" s="47">
        <f t="shared" si="2"/>
        <v>-432.29559999999992</v>
      </c>
      <c r="F85" s="78">
        <f>янв.14!H83+фев.14!H83+мар.14!H83+апр.14!H83+май.14!H83+июн.14!H83+июл.14!H83+авг.14!H83+сен.14!H83+окт.14!H83+ноя.14!H83</f>
        <v>0</v>
      </c>
      <c r="G85" s="11">
        <f>янв.14!G83</f>
        <v>0</v>
      </c>
      <c r="H85" s="11">
        <f>фев.14!G83</f>
        <v>0</v>
      </c>
      <c r="I85" s="11">
        <f>мар.14!G83</f>
        <v>0</v>
      </c>
      <c r="J85" s="11">
        <f>апр.14!G83</f>
        <v>0</v>
      </c>
      <c r="K85" s="11">
        <f>май.14!G83</f>
        <v>0</v>
      </c>
      <c r="L85" s="11">
        <f>июн.14!G83</f>
        <v>0</v>
      </c>
      <c r="M85" s="11">
        <f>июл.14!G83</f>
        <v>0</v>
      </c>
      <c r="N85" s="11">
        <f>авг.14!G83</f>
        <v>0</v>
      </c>
      <c r="O85" s="11">
        <f>сен.14!G83</f>
        <v>426.31819999999993</v>
      </c>
      <c r="P85" s="11">
        <f>окт.14!G83</f>
        <v>2.8841999999999901</v>
      </c>
      <c r="Q85" s="11">
        <f>ноя.14!G83</f>
        <v>3.0932000000000377</v>
      </c>
      <c r="R85" s="5"/>
    </row>
    <row r="86" spans="1:18" x14ac:dyDescent="0.25">
      <c r="A86" s="66"/>
      <c r="B86" s="42" t="s">
        <v>85</v>
      </c>
      <c r="C86" s="5">
        <v>85</v>
      </c>
      <c r="D86" s="69">
        <f>СВОД_2013!D87</f>
        <v>-49.483399999999996</v>
      </c>
      <c r="E86" s="47">
        <f t="shared" si="2"/>
        <v>-52.896199999999986</v>
      </c>
      <c r="F86" s="78">
        <f>янв.14!H84+фев.14!H84+мар.14!H84+апр.14!H84+май.14!H84+июн.14!H84+июл.14!H84+авг.14!H84+сен.14!H84+окт.14!H84+ноя.14!H84</f>
        <v>627.67999999999995</v>
      </c>
      <c r="G86" s="11">
        <f>янв.14!G84</f>
        <v>0</v>
      </c>
      <c r="H86" s="11">
        <f>фев.14!G84</f>
        <v>3.0876999999999981</v>
      </c>
      <c r="I86" s="11">
        <f>мар.14!G84</f>
        <v>34.646399999999993</v>
      </c>
      <c r="J86" s="11">
        <f>апр.14!G84</f>
        <v>15.117700000000012</v>
      </c>
      <c r="K86" s="11">
        <f>май.14!G84</f>
        <v>128.68090000000001</v>
      </c>
      <c r="L86" s="11">
        <f>июн.14!G84</f>
        <v>29.553699999999989</v>
      </c>
      <c r="M86" s="11">
        <f>июл.14!G84</f>
        <v>137.06220000000002</v>
      </c>
      <c r="N86" s="11">
        <f>авг.14!G84</f>
        <v>102.61899999999999</v>
      </c>
      <c r="O86" s="11">
        <f>сен.14!G84</f>
        <v>127.36459999999998</v>
      </c>
      <c r="P86" s="11">
        <f>окт.14!G84</f>
        <v>47.066799999999958</v>
      </c>
      <c r="Q86" s="11">
        <f>ноя.14!G84</f>
        <v>5.8937999999999855</v>
      </c>
      <c r="R86" s="5"/>
    </row>
    <row r="87" spans="1:18" hidden="1" x14ac:dyDescent="0.25">
      <c r="A87" s="5"/>
      <c r="B87" s="5" t="s">
        <v>29</v>
      </c>
      <c r="C87" s="5">
        <v>86</v>
      </c>
      <c r="D87" s="69">
        <f>СВОД_2013!D88</f>
        <v>0</v>
      </c>
      <c r="E87" s="47">
        <f t="shared" si="2"/>
        <v>0</v>
      </c>
      <c r="F87" s="78">
        <f>янв.14!H85+фев.14!H85+мар.14!H85+апр.14!H85+май.14!H85+июн.14!H85+июл.14!H85+авг.14!H85+сен.14!H85+окт.14!H85+ноя.14!H85</f>
        <v>0</v>
      </c>
      <c r="G87" s="11">
        <f>янв.14!G85</f>
        <v>0</v>
      </c>
      <c r="H87" s="11">
        <f>фев.14!G85</f>
        <v>0</v>
      </c>
      <c r="I87" s="11">
        <f>мар.14!G85</f>
        <v>0</v>
      </c>
      <c r="J87" s="11">
        <f>апр.14!G85</f>
        <v>0</v>
      </c>
      <c r="K87" s="11">
        <f>май.14!G85</f>
        <v>0</v>
      </c>
      <c r="L87" s="11">
        <f>июн.14!G85</f>
        <v>0</v>
      </c>
      <c r="M87" s="11">
        <f>июл.14!G85</f>
        <v>0</v>
      </c>
      <c r="N87" s="11">
        <f>авг.14!G85</f>
        <v>0</v>
      </c>
      <c r="O87" s="11">
        <f>сен.14!G85</f>
        <v>0</v>
      </c>
      <c r="P87" s="11">
        <f>окт.14!G85</f>
        <v>0</v>
      </c>
      <c r="Q87" s="11">
        <f>ноя.14!G85</f>
        <v>0</v>
      </c>
      <c r="R87" s="5"/>
    </row>
    <row r="88" spans="1:18" x14ac:dyDescent="0.25">
      <c r="A88" s="5"/>
      <c r="B88" s="5" t="s">
        <v>30</v>
      </c>
      <c r="C88" s="5">
        <v>87</v>
      </c>
      <c r="D88" s="69">
        <f>СВОД_2013!D89</f>
        <v>0</v>
      </c>
      <c r="E88" s="47">
        <f t="shared" si="2"/>
        <v>-2096.7690000000002</v>
      </c>
      <c r="F88" s="78">
        <f>янв.14!H86+фев.14!H86+мар.14!H86+апр.14!H86+май.14!H86+июн.14!H86+июл.14!H86+авг.14!H86+сен.14!H86+окт.14!H86+ноя.14!H86</f>
        <v>0</v>
      </c>
      <c r="G88" s="11">
        <f>янв.14!G86</f>
        <v>0</v>
      </c>
      <c r="H88" s="11">
        <f>фев.14!G86</f>
        <v>0</v>
      </c>
      <c r="I88" s="11">
        <f>мар.14!G86</f>
        <v>0</v>
      </c>
      <c r="J88" s="11">
        <f>апр.14!G86</f>
        <v>0</v>
      </c>
      <c r="K88" s="11">
        <f>май.14!G86</f>
        <v>394.82460000000003</v>
      </c>
      <c r="L88" s="11">
        <f>июн.14!G86</f>
        <v>470.93439999999998</v>
      </c>
      <c r="M88" s="11">
        <f>июл.14!G86</f>
        <v>580.64380000000006</v>
      </c>
      <c r="N88" s="11">
        <f>авг.14!G86</f>
        <v>633.77159999999969</v>
      </c>
      <c r="O88" s="11">
        <f>сен.14!G86</f>
        <v>4.2218000000001989</v>
      </c>
      <c r="P88" s="11">
        <f>окт.14!G86</f>
        <v>0</v>
      </c>
      <c r="Q88" s="11">
        <f>ноя.14!G86</f>
        <v>12.372799999999913</v>
      </c>
      <c r="R88" s="5"/>
    </row>
    <row r="89" spans="1:18" hidden="1" x14ac:dyDescent="0.25">
      <c r="A89" s="5"/>
      <c r="B89" s="5" t="s">
        <v>31</v>
      </c>
      <c r="C89" s="5">
        <v>88</v>
      </c>
      <c r="D89" s="69">
        <f>СВОД_2013!D90</f>
        <v>0</v>
      </c>
      <c r="E89" s="47">
        <f t="shared" si="2"/>
        <v>0</v>
      </c>
      <c r="F89" s="78">
        <f>янв.14!H87+фев.14!H87+мар.14!H87+апр.14!H87+май.14!H87+июн.14!H87+июл.14!H87+авг.14!H87+сен.14!H87+окт.14!H87+ноя.14!H87</f>
        <v>0</v>
      </c>
      <c r="G89" s="11">
        <f>янв.14!G87</f>
        <v>0</v>
      </c>
      <c r="H89" s="11">
        <f>фев.14!G87</f>
        <v>0</v>
      </c>
      <c r="I89" s="11">
        <f>мар.14!G87</f>
        <v>0</v>
      </c>
      <c r="J89" s="11">
        <f>апр.14!G87</f>
        <v>0</v>
      </c>
      <c r="K89" s="11">
        <f>май.14!G87</f>
        <v>0</v>
      </c>
      <c r="L89" s="11">
        <f>июн.14!G87</f>
        <v>0</v>
      </c>
      <c r="M89" s="11">
        <f>июл.14!G87</f>
        <v>0</v>
      </c>
      <c r="N89" s="11">
        <f>авг.14!G87</f>
        <v>0</v>
      </c>
      <c r="O89" s="11">
        <f>сен.14!G87</f>
        <v>0</v>
      </c>
      <c r="P89" s="11">
        <f>окт.14!G87</f>
        <v>0</v>
      </c>
      <c r="Q89" s="11">
        <f>ноя.14!G87</f>
        <v>0</v>
      </c>
      <c r="R89" s="5"/>
    </row>
    <row r="90" spans="1:18" x14ac:dyDescent="0.25">
      <c r="A90" s="65">
        <v>79161852726</v>
      </c>
      <c r="B90" s="5" t="s">
        <v>32</v>
      </c>
      <c r="C90" s="5">
        <v>89</v>
      </c>
      <c r="D90" s="69">
        <f>СВОД_2013!D91</f>
        <v>-2643.7127999999998</v>
      </c>
      <c r="E90" s="47">
        <f t="shared" si="2"/>
        <v>-187.13369999999895</v>
      </c>
      <c r="F90" s="78">
        <f>янв.14!H88+фев.14!H88+мар.14!H88+апр.14!H88+май.14!H88+июн.14!H88+июл.14!H88+авг.14!H88+сен.14!H88+окт.14!H88+ноя.14!H88</f>
        <v>3144.13</v>
      </c>
      <c r="G90" s="11">
        <f>янв.14!G88</f>
        <v>0</v>
      </c>
      <c r="H90" s="11">
        <f>фев.14!G88</f>
        <v>9.5437999999999814</v>
      </c>
      <c r="I90" s="11">
        <f>мар.14!G88</f>
        <v>2.8471000000001458</v>
      </c>
      <c r="J90" s="11">
        <f>апр.14!G88</f>
        <v>15.55879999999998</v>
      </c>
      <c r="K90" s="11">
        <f>май.14!G88</f>
        <v>57.944499999999721</v>
      </c>
      <c r="L90" s="11">
        <f>июн.14!G88</f>
        <v>96.921700000000286</v>
      </c>
      <c r="M90" s="11">
        <f>июл.14!G88</f>
        <v>295.23339999999996</v>
      </c>
      <c r="N90" s="11">
        <f>авг.14!G88</f>
        <v>5.5593999999996955</v>
      </c>
      <c r="O90" s="11">
        <f>сен.14!G88</f>
        <v>16.803599999999921</v>
      </c>
      <c r="P90" s="11">
        <f>окт.14!G88</f>
        <v>128.57679999999996</v>
      </c>
      <c r="Q90" s="11">
        <f>ноя.14!G88</f>
        <v>58.561800000000432</v>
      </c>
      <c r="R90" s="5"/>
    </row>
    <row r="91" spans="1:18" hidden="1" x14ac:dyDescent="0.25">
      <c r="A91" s="5"/>
      <c r="B91" s="5" t="s">
        <v>94</v>
      </c>
      <c r="C91" s="5">
        <v>90</v>
      </c>
      <c r="D91" s="69">
        <f>СВОД_2013!D92</f>
        <v>0</v>
      </c>
      <c r="E91" s="47">
        <f t="shared" si="2"/>
        <v>453.27140000000009</v>
      </c>
      <c r="F91" s="78">
        <f>янв.14!H89+фев.14!H89+мар.14!H89+апр.14!H89+май.14!H89+июн.14!H89+июл.14!H89+авг.14!H89+сен.14!H89+окт.14!H89+ноя.14!H89</f>
        <v>1982.45</v>
      </c>
      <c r="G91" s="11">
        <f>янв.14!G89</f>
        <v>0</v>
      </c>
      <c r="H91" s="11">
        <f>фев.14!G89</f>
        <v>0</v>
      </c>
      <c r="I91" s="11">
        <f>мар.14!G89</f>
        <v>47.317999999999998</v>
      </c>
      <c r="J91" s="11">
        <f>апр.14!G89</f>
        <v>76.19</v>
      </c>
      <c r="K91" s="11">
        <f>май.14!G89</f>
        <v>240.43960000000001</v>
      </c>
      <c r="L91" s="11">
        <f>июн.14!G89</f>
        <v>372.36859999999996</v>
      </c>
      <c r="M91" s="11">
        <f>июл.14!G89</f>
        <v>350.40939999999989</v>
      </c>
      <c r="N91" s="11">
        <f>авг.14!G89</f>
        <v>164.90099999999995</v>
      </c>
      <c r="O91" s="11">
        <f>сен.14!G89</f>
        <v>206.74280000000013</v>
      </c>
      <c r="P91" s="11">
        <f>окт.14!G89</f>
        <v>52.500800000000005</v>
      </c>
      <c r="Q91" s="11">
        <f>ноя.14!G89</f>
        <v>18.308399999999981</v>
      </c>
      <c r="R91" s="5"/>
    </row>
    <row r="92" spans="1:18" hidden="1" x14ac:dyDescent="0.25">
      <c r="A92" s="5"/>
      <c r="B92" s="5" t="s">
        <v>33</v>
      </c>
      <c r="C92" s="5">
        <v>91</v>
      </c>
      <c r="D92" s="69">
        <f>СВОД_2013!D93</f>
        <v>0</v>
      </c>
      <c r="E92" s="47">
        <f t="shared" si="2"/>
        <v>0</v>
      </c>
      <c r="F92" s="78">
        <f>янв.14!H90+фев.14!H90+мар.14!H90+апр.14!H90+май.14!H90+июн.14!H90+июл.14!H90+авг.14!H90+сен.14!H90+окт.14!H90+ноя.14!H90</f>
        <v>0</v>
      </c>
      <c r="G92" s="11">
        <f>янв.14!G90</f>
        <v>0</v>
      </c>
      <c r="H92" s="11">
        <f>фев.14!G90</f>
        <v>0</v>
      </c>
      <c r="I92" s="11">
        <f>мар.14!G90</f>
        <v>0</v>
      </c>
      <c r="J92" s="11">
        <f>апр.14!G90</f>
        <v>0</v>
      </c>
      <c r="K92" s="11">
        <f>май.14!G90</f>
        <v>0</v>
      </c>
      <c r="L92" s="11">
        <f>июн.14!G90</f>
        <v>0</v>
      </c>
      <c r="M92" s="11">
        <f>июл.14!G90</f>
        <v>0</v>
      </c>
      <c r="N92" s="11">
        <f>авг.14!G90</f>
        <v>0</v>
      </c>
      <c r="O92" s="11">
        <f>сен.14!G90</f>
        <v>0</v>
      </c>
      <c r="P92" s="11">
        <f>окт.14!G90</f>
        <v>0</v>
      </c>
      <c r="Q92" s="11">
        <f>ноя.14!G90</f>
        <v>0</v>
      </c>
      <c r="R92" s="5"/>
    </row>
    <row r="93" spans="1:18" hidden="1" x14ac:dyDescent="0.25">
      <c r="A93" s="5"/>
      <c r="B93" s="5" t="s">
        <v>34</v>
      </c>
      <c r="C93" s="5">
        <v>92</v>
      </c>
      <c r="D93" s="69">
        <f>СВОД_2013!D94</f>
        <v>0</v>
      </c>
      <c r="E93" s="47">
        <f t="shared" si="2"/>
        <v>0</v>
      </c>
      <c r="F93" s="78">
        <f>янв.14!H91+фев.14!H91+мар.14!H91+апр.14!H91+май.14!H91+июн.14!H91+июл.14!H91+авг.14!H91+сен.14!H91+окт.14!H91+ноя.14!H91</f>
        <v>0</v>
      </c>
      <c r="G93" s="11">
        <f>янв.14!G91</f>
        <v>0</v>
      </c>
      <c r="H93" s="11">
        <f>фев.14!G91</f>
        <v>0</v>
      </c>
      <c r="I93" s="11">
        <f>мар.14!G91</f>
        <v>0</v>
      </c>
      <c r="J93" s="11">
        <f>апр.14!G91</f>
        <v>0</v>
      </c>
      <c r="K93" s="11">
        <f>май.14!G91</f>
        <v>0</v>
      </c>
      <c r="L93" s="11">
        <f>июн.14!G91</f>
        <v>0</v>
      </c>
      <c r="M93" s="11">
        <f>июл.14!G91</f>
        <v>0</v>
      </c>
      <c r="N93" s="11">
        <f>авг.14!G91</f>
        <v>0</v>
      </c>
      <c r="O93" s="11">
        <f>сен.14!G91</f>
        <v>0</v>
      </c>
      <c r="P93" s="11">
        <f>окт.14!G91</f>
        <v>0</v>
      </c>
      <c r="Q93" s="11">
        <f>ноя.14!G91</f>
        <v>0</v>
      </c>
      <c r="R93" s="5"/>
    </row>
    <row r="94" spans="1:18" hidden="1" x14ac:dyDescent="0.25">
      <c r="A94" s="5"/>
      <c r="B94" s="5" t="s">
        <v>95</v>
      </c>
      <c r="C94" s="5">
        <v>93</v>
      </c>
      <c r="D94" s="69">
        <f>СВОД_2013!D95</f>
        <v>0</v>
      </c>
      <c r="E94" s="47">
        <f t="shared" si="2"/>
        <v>3948.6500999999994</v>
      </c>
      <c r="F94" s="78">
        <f>янв.14!H92+фев.14!H92+мар.14!H92+апр.14!H92+май.14!H92+июн.14!H92+июл.14!H92+авг.14!H92+сен.14!H92+окт.14!H92+ноя.14!H92</f>
        <v>5000</v>
      </c>
      <c r="G94" s="11">
        <f>янв.14!G92</f>
        <v>0</v>
      </c>
      <c r="H94" s="11">
        <f>фев.14!G92</f>
        <v>0</v>
      </c>
      <c r="I94" s="11">
        <f>мар.14!G92</f>
        <v>9.5437999999999992</v>
      </c>
      <c r="J94" s="11">
        <f>апр.14!G92</f>
        <v>119.13710000000002</v>
      </c>
      <c r="K94" s="11">
        <f>май.14!G92</f>
        <v>57.46329999999999</v>
      </c>
      <c r="L94" s="11">
        <f>июн.14!G92</f>
        <v>197.49249999999998</v>
      </c>
      <c r="M94" s="11">
        <f>июл.14!G92</f>
        <v>265.76439999999997</v>
      </c>
      <c r="N94" s="11">
        <f>авг.14!G92</f>
        <v>1.4629999999999761</v>
      </c>
      <c r="O94" s="11">
        <f>сен.14!G92</f>
        <v>95.345799999999997</v>
      </c>
      <c r="P94" s="11">
        <f>окт.14!G92</f>
        <v>305.14</v>
      </c>
      <c r="Q94" s="11">
        <f>ноя.14!G92</f>
        <v>0</v>
      </c>
      <c r="R94" s="5"/>
    </row>
    <row r="95" spans="1:18" x14ac:dyDescent="0.25">
      <c r="A95" s="5"/>
      <c r="B95" s="5" t="s">
        <v>101</v>
      </c>
      <c r="C95" s="5">
        <v>94</v>
      </c>
      <c r="D95" s="69">
        <f>СВОД_2013!D96</f>
        <v>0</v>
      </c>
      <c r="E95" s="47">
        <f>F95-G95-H95-I95-J95-K95-L95-M95-N95-O95-P95-Q95-R95+D95</f>
        <v>-585.78440000000012</v>
      </c>
      <c r="F95" s="78">
        <f>янв.14!H93+фев.14!H93+мар.14!H93+апр.14!H93+май.14!H93+июн.14!H93+июл.14!H93+авг.14!H93+сен.14!H93+окт.14!H93+ноя.14!H93</f>
        <v>0</v>
      </c>
      <c r="G95" s="11">
        <f>янв.14!G93</f>
        <v>0</v>
      </c>
      <c r="H95" s="11">
        <f>фев.14!G93</f>
        <v>0</v>
      </c>
      <c r="I95" s="11">
        <f>мар.14!G93</f>
        <v>0</v>
      </c>
      <c r="J95" s="11">
        <f>апр.14!G93</f>
        <v>0</v>
      </c>
      <c r="K95" s="11">
        <f>май.14!G93</f>
        <v>0</v>
      </c>
      <c r="L95" s="11">
        <f>июн.14!G93</f>
        <v>72.981999999999999</v>
      </c>
      <c r="M95" s="11">
        <f>июл.14!G93</f>
        <v>208.37299999999999</v>
      </c>
      <c r="N95" s="11">
        <f>авг.14!G93</f>
        <v>141.36759999999995</v>
      </c>
      <c r="O95" s="11">
        <f>сен.14!G93</f>
        <v>84.394200000000041</v>
      </c>
      <c r="P95" s="11">
        <f>окт.14!G93</f>
        <v>43.931800000000017</v>
      </c>
      <c r="Q95" s="11">
        <f>ноя.14!G93</f>
        <v>34.735800000000005</v>
      </c>
      <c r="R95" s="5"/>
    </row>
    <row r="96" spans="1:18" x14ac:dyDescent="0.25">
      <c r="A96" s="5"/>
      <c r="B96" s="5" t="s">
        <v>123</v>
      </c>
      <c r="C96" s="5">
        <v>95</v>
      </c>
      <c r="D96" s="69">
        <f>СВОД_2013!D97</f>
        <v>0</v>
      </c>
      <c r="E96" s="47">
        <f t="shared" si="2"/>
        <v>-15.883999999999999</v>
      </c>
      <c r="F96" s="78">
        <f>янв.14!H94+фев.14!H94+мар.14!H94+апр.14!H94+май.14!H94+июн.14!H94+июл.14!H94+авг.14!H94+сен.14!H94+окт.14!H94+ноя.14!H94</f>
        <v>0</v>
      </c>
      <c r="G96" s="11">
        <f>янв.14!G94</f>
        <v>0</v>
      </c>
      <c r="H96" s="11">
        <f>фев.14!G94</f>
        <v>0</v>
      </c>
      <c r="I96" s="11">
        <f>мар.14!G94</f>
        <v>0</v>
      </c>
      <c r="J96" s="11">
        <f>апр.14!G94</f>
        <v>0</v>
      </c>
      <c r="K96" s="11">
        <f>май.14!G94</f>
        <v>0</v>
      </c>
      <c r="L96" s="11">
        <f>июн.14!G94</f>
        <v>0</v>
      </c>
      <c r="M96" s="11">
        <f>июл.14!G94</f>
        <v>0</v>
      </c>
      <c r="N96" s="11">
        <f>авг.14!G94</f>
        <v>0</v>
      </c>
      <c r="O96" s="11">
        <f>сен.14!G94</f>
        <v>10.868000000000002</v>
      </c>
      <c r="P96" s="11">
        <f>окт.14!G94</f>
        <v>3.3439999999999954</v>
      </c>
      <c r="Q96" s="11">
        <f>ноя.14!G94</f>
        <v>1.6720000000000013</v>
      </c>
      <c r="R96" s="5"/>
    </row>
    <row r="97" spans="1:18" hidden="1" x14ac:dyDescent="0.25">
      <c r="A97" s="5"/>
      <c r="B97" s="5"/>
      <c r="C97" s="5">
        <v>96</v>
      </c>
      <c r="D97" s="69">
        <f>СВОД_2013!D98</f>
        <v>0</v>
      </c>
      <c r="E97" s="47">
        <f t="shared" si="2"/>
        <v>0</v>
      </c>
      <c r="F97" s="78">
        <f>янв.14!H95+фев.14!H95+мар.14!H95+апр.14!H95+май.14!H95+июн.14!H95+июл.14!H95+авг.14!H95+сен.14!H95+окт.14!H95+ноя.14!H95</f>
        <v>0</v>
      </c>
      <c r="G97" s="11">
        <f>янв.14!G95</f>
        <v>0</v>
      </c>
      <c r="H97" s="11">
        <f>фев.14!G95</f>
        <v>0</v>
      </c>
      <c r="I97" s="11">
        <f>мар.14!G95</f>
        <v>0</v>
      </c>
      <c r="J97" s="11">
        <f>апр.14!G95</f>
        <v>0</v>
      </c>
      <c r="K97" s="11">
        <f>май.14!G95</f>
        <v>0</v>
      </c>
      <c r="L97" s="11">
        <f>июн.14!G95</f>
        <v>0</v>
      </c>
      <c r="M97" s="11">
        <f>июл.14!G95</f>
        <v>0</v>
      </c>
      <c r="N97" s="11">
        <f>авг.14!G95</f>
        <v>0</v>
      </c>
      <c r="O97" s="11">
        <f>сен.14!G95</f>
        <v>0</v>
      </c>
      <c r="P97" s="11">
        <f>окт.14!G95</f>
        <v>0</v>
      </c>
      <c r="Q97" s="11">
        <f>ноя.14!G95</f>
        <v>0</v>
      </c>
      <c r="R97" s="5"/>
    </row>
    <row r="98" spans="1:18" hidden="1" x14ac:dyDescent="0.25">
      <c r="A98" s="5"/>
      <c r="B98" s="5"/>
      <c r="C98" s="5">
        <v>97</v>
      </c>
      <c r="D98" s="69">
        <f>СВОД_2013!D99</f>
        <v>0</v>
      </c>
      <c r="E98" s="47">
        <f t="shared" si="2"/>
        <v>0</v>
      </c>
      <c r="F98" s="78">
        <f>янв.14!H96+фев.14!H96+мар.14!H96+апр.14!H96+май.14!H96+июн.14!H96+июл.14!H96+авг.14!H96+сен.14!H96+окт.14!H96+ноя.14!H96</f>
        <v>0</v>
      </c>
      <c r="G98" s="11">
        <f>янв.14!G96</f>
        <v>0</v>
      </c>
      <c r="H98" s="11">
        <f>фев.14!G96</f>
        <v>0</v>
      </c>
      <c r="I98" s="11">
        <f>мар.14!G96</f>
        <v>0</v>
      </c>
      <c r="J98" s="11">
        <f>апр.14!G96</f>
        <v>0</v>
      </c>
      <c r="K98" s="11">
        <f>май.14!G96</f>
        <v>0</v>
      </c>
      <c r="L98" s="11">
        <f>июн.14!G96</f>
        <v>0</v>
      </c>
      <c r="M98" s="11">
        <f>июл.14!G96</f>
        <v>0</v>
      </c>
      <c r="N98" s="11">
        <f>авг.14!G96</f>
        <v>0</v>
      </c>
      <c r="O98" s="11">
        <f>сен.14!G96</f>
        <v>0</v>
      </c>
      <c r="P98" s="11">
        <f>окт.14!G96</f>
        <v>0</v>
      </c>
      <c r="Q98" s="11">
        <f>ноя.14!G96</f>
        <v>0</v>
      </c>
      <c r="R98" s="5"/>
    </row>
    <row r="99" spans="1:18" hidden="1" x14ac:dyDescent="0.25">
      <c r="A99" s="5"/>
      <c r="B99" s="5"/>
      <c r="C99" s="5">
        <v>98</v>
      </c>
      <c r="D99" s="69">
        <f>СВОД_2013!D100</f>
        <v>0</v>
      </c>
      <c r="E99" s="47">
        <f t="shared" si="2"/>
        <v>0</v>
      </c>
      <c r="F99" s="78">
        <f>янв.14!H97+фев.14!H97+мар.14!H97+апр.14!H97+май.14!H97+июн.14!H97+июл.14!H97+авг.14!H97+сен.14!H97+окт.14!H97+ноя.14!H97</f>
        <v>0</v>
      </c>
      <c r="G99" s="11">
        <f>янв.14!G97</f>
        <v>0</v>
      </c>
      <c r="H99" s="11">
        <f>фев.14!G97</f>
        <v>0</v>
      </c>
      <c r="I99" s="11">
        <f>мар.14!G97</f>
        <v>0</v>
      </c>
      <c r="J99" s="11">
        <f>апр.14!G97</f>
        <v>0</v>
      </c>
      <c r="K99" s="11">
        <f>май.14!G97</f>
        <v>0</v>
      </c>
      <c r="L99" s="11">
        <f>июн.14!G97</f>
        <v>0</v>
      </c>
      <c r="M99" s="11">
        <f>июл.14!G97</f>
        <v>0</v>
      </c>
      <c r="N99" s="11">
        <f>авг.14!G97</f>
        <v>0</v>
      </c>
      <c r="O99" s="11">
        <f>сен.14!G97</f>
        <v>0</v>
      </c>
      <c r="P99" s="11">
        <f>окт.14!G97</f>
        <v>0</v>
      </c>
      <c r="Q99" s="11">
        <f>ноя.14!G97</f>
        <v>0</v>
      </c>
      <c r="R99" s="5"/>
    </row>
    <row r="100" spans="1:18" hidden="1" x14ac:dyDescent="0.25">
      <c r="A100" s="5"/>
      <c r="B100" s="5"/>
      <c r="C100" s="5">
        <v>99</v>
      </c>
      <c r="D100" s="69">
        <f>СВОД_2013!D101</f>
        <v>0</v>
      </c>
      <c r="E100" s="47">
        <f t="shared" si="2"/>
        <v>0</v>
      </c>
      <c r="F100" s="78">
        <f>янв.14!H98+фев.14!H98+мар.14!H98+апр.14!H98+май.14!H98+июн.14!H98+июл.14!H98+авг.14!H98+сен.14!H98+окт.14!H98+ноя.14!H98</f>
        <v>0</v>
      </c>
      <c r="G100" s="11">
        <f>янв.14!G98</f>
        <v>0</v>
      </c>
      <c r="H100" s="11">
        <f>фев.14!G98</f>
        <v>0</v>
      </c>
      <c r="I100" s="11">
        <f>мар.14!G98</f>
        <v>0</v>
      </c>
      <c r="J100" s="11">
        <f>апр.14!G98</f>
        <v>0</v>
      </c>
      <c r="K100" s="11">
        <f>май.14!G98</f>
        <v>0</v>
      </c>
      <c r="L100" s="11">
        <f>июн.14!G98</f>
        <v>0</v>
      </c>
      <c r="M100" s="11">
        <f>июл.14!G98</f>
        <v>0</v>
      </c>
      <c r="N100" s="11">
        <f>авг.14!G98</f>
        <v>0</v>
      </c>
      <c r="O100" s="11">
        <f>сен.14!G98</f>
        <v>0</v>
      </c>
      <c r="P100" s="11">
        <f>окт.14!G98</f>
        <v>0</v>
      </c>
      <c r="Q100" s="11">
        <f>ноя.14!G98</f>
        <v>0</v>
      </c>
      <c r="R100" s="5"/>
    </row>
    <row r="101" spans="1:18" hidden="1" x14ac:dyDescent="0.25">
      <c r="A101" s="5"/>
      <c r="B101" s="5"/>
      <c r="C101" s="5">
        <v>100</v>
      </c>
      <c r="D101" s="69">
        <f>СВОД_2013!D102</f>
        <v>0</v>
      </c>
      <c r="E101" s="47">
        <f t="shared" si="2"/>
        <v>0</v>
      </c>
      <c r="F101" s="78">
        <f>янв.14!H99+фев.14!H99+мар.14!H99+апр.14!H99+май.14!H99+июн.14!H99+июл.14!H99+авг.14!H99+сен.14!H99+окт.14!H99+ноя.14!H99</f>
        <v>0</v>
      </c>
      <c r="G101" s="11">
        <f>янв.14!G99</f>
        <v>0</v>
      </c>
      <c r="H101" s="11">
        <f>фев.14!G99</f>
        <v>0</v>
      </c>
      <c r="I101" s="11">
        <f>мар.14!G99</f>
        <v>0</v>
      </c>
      <c r="J101" s="11">
        <f>апр.14!G99</f>
        <v>0</v>
      </c>
      <c r="K101" s="11">
        <f>май.14!G99</f>
        <v>0</v>
      </c>
      <c r="L101" s="11">
        <f>июн.14!G99</f>
        <v>0</v>
      </c>
      <c r="M101" s="11">
        <f>июл.14!G99</f>
        <v>0</v>
      </c>
      <c r="N101" s="11">
        <f>авг.14!G99</f>
        <v>0</v>
      </c>
      <c r="O101" s="11">
        <f>сен.14!G99</f>
        <v>0</v>
      </c>
      <c r="P101" s="11">
        <f>окт.14!G99</f>
        <v>0</v>
      </c>
      <c r="Q101" s="11">
        <f>ноя.14!G99</f>
        <v>0</v>
      </c>
      <c r="R101" s="5"/>
    </row>
    <row r="102" spans="1:18" x14ac:dyDescent="0.25">
      <c r="A102" s="5"/>
      <c r="B102" s="5" t="s">
        <v>132</v>
      </c>
      <c r="C102" s="5">
        <v>101</v>
      </c>
      <c r="D102" s="69">
        <f>СВОД_2013!D103</f>
        <v>0</v>
      </c>
      <c r="E102" s="47">
        <f t="shared" si="2"/>
        <v>-14.211999999999996</v>
      </c>
      <c r="F102" s="78">
        <f>янв.14!H100+фев.14!H100+мар.14!H100+апр.14!H100+май.14!H100+июн.14!H100+июл.14!H100+авг.14!H100+сен.14!H100+окт.14!H100+ноя.14!H100</f>
        <v>0</v>
      </c>
      <c r="G102" s="11">
        <f>янв.14!G100</f>
        <v>0</v>
      </c>
      <c r="H102" s="11">
        <f>фев.14!G100</f>
        <v>0</v>
      </c>
      <c r="I102" s="11">
        <f>мар.14!G100</f>
        <v>0</v>
      </c>
      <c r="J102" s="11">
        <f>апр.14!G100</f>
        <v>0</v>
      </c>
      <c r="K102" s="11">
        <f>май.14!G100</f>
        <v>0</v>
      </c>
      <c r="L102" s="11">
        <f>июн.14!G100</f>
        <v>0</v>
      </c>
      <c r="M102" s="11">
        <f>июл.14!G100</f>
        <v>0</v>
      </c>
      <c r="N102" s="11">
        <f>авг.14!G100</f>
        <v>14.211999999999996</v>
      </c>
      <c r="O102" s="11">
        <f>сен.14!G100</f>
        <v>0</v>
      </c>
      <c r="P102" s="11">
        <f>окт.14!G100</f>
        <v>0</v>
      </c>
      <c r="Q102" s="11">
        <f>ноя.14!G100</f>
        <v>0</v>
      </c>
      <c r="R102" s="5"/>
    </row>
    <row r="103" spans="1:18" hidden="1" x14ac:dyDescent="0.25">
      <c r="A103" s="5"/>
      <c r="B103" s="5"/>
      <c r="C103" s="5">
        <v>102</v>
      </c>
      <c r="D103" s="69">
        <f>СВОД_2013!D104</f>
        <v>0</v>
      </c>
      <c r="E103" s="47">
        <f t="shared" si="2"/>
        <v>0</v>
      </c>
      <c r="F103" s="78">
        <f>янв.14!H101+фев.14!H101+мар.14!H101+апр.14!H101+май.14!H101+июн.14!H101+июл.14!H101+авг.14!H101+сен.14!H101+окт.14!H101+ноя.14!H101</f>
        <v>0</v>
      </c>
      <c r="G103" s="11">
        <f>янв.14!G101</f>
        <v>0</v>
      </c>
      <c r="H103" s="11">
        <f>фев.14!G101</f>
        <v>0</v>
      </c>
      <c r="I103" s="11">
        <f>мар.14!G101</f>
        <v>0</v>
      </c>
      <c r="J103" s="11">
        <f>апр.14!G101</f>
        <v>0</v>
      </c>
      <c r="K103" s="11">
        <f>май.14!G101</f>
        <v>0</v>
      </c>
      <c r="L103" s="11">
        <f>июн.14!G101</f>
        <v>0</v>
      </c>
      <c r="M103" s="11">
        <f>июл.14!G101</f>
        <v>0</v>
      </c>
      <c r="N103" s="11">
        <f>авг.14!G101</f>
        <v>0</v>
      </c>
      <c r="O103" s="11">
        <f>сен.14!G101</f>
        <v>0</v>
      </c>
      <c r="P103" s="11">
        <f>окт.14!G101</f>
        <v>0</v>
      </c>
      <c r="Q103" s="11">
        <f>ноя.14!G101</f>
        <v>0</v>
      </c>
      <c r="R103" s="5"/>
    </row>
    <row r="104" spans="1:18" hidden="1" x14ac:dyDescent="0.25">
      <c r="A104" s="5"/>
      <c r="B104" s="5"/>
      <c r="C104" s="5">
        <v>103</v>
      </c>
      <c r="D104" s="69">
        <f>СВОД_2013!D105</f>
        <v>0</v>
      </c>
      <c r="E104" s="47">
        <f t="shared" ref="E104:E133" si="3">F104-G104-H104-I104-J104-K104-L104-M104-N104-O104-P104-Q104-R104+D104</f>
        <v>0</v>
      </c>
      <c r="F104" s="78">
        <f>янв.14!H102+фев.14!H102+мар.14!H102+апр.14!H102+май.14!H102+июн.14!H102+июл.14!H102+авг.14!H102+сен.14!H102+окт.14!H102+ноя.14!H102</f>
        <v>0</v>
      </c>
      <c r="G104" s="11">
        <f>янв.14!G102</f>
        <v>0</v>
      </c>
      <c r="H104" s="11">
        <f>фев.14!G102</f>
        <v>0</v>
      </c>
      <c r="I104" s="11">
        <f>мар.14!G102</f>
        <v>0</v>
      </c>
      <c r="J104" s="11">
        <f>апр.14!G102</f>
        <v>0</v>
      </c>
      <c r="K104" s="11">
        <f>май.14!G102</f>
        <v>0</v>
      </c>
      <c r="L104" s="11">
        <f>июн.14!G102</f>
        <v>0</v>
      </c>
      <c r="M104" s="11">
        <f>июл.14!G102</f>
        <v>0</v>
      </c>
      <c r="N104" s="11">
        <f>авг.14!G102</f>
        <v>0</v>
      </c>
      <c r="O104" s="11">
        <f>сен.14!G102</f>
        <v>0</v>
      </c>
      <c r="P104" s="11">
        <f>окт.14!G102</f>
        <v>0</v>
      </c>
      <c r="Q104" s="11">
        <f>ноя.14!G102</f>
        <v>0</v>
      </c>
      <c r="R104" s="5"/>
    </row>
    <row r="105" spans="1:18" hidden="1" x14ac:dyDescent="0.25">
      <c r="A105" s="5"/>
      <c r="B105" s="5" t="s">
        <v>35</v>
      </c>
      <c r="C105" s="5">
        <v>104</v>
      </c>
      <c r="D105" s="69">
        <f>СВОД_2013!D106</f>
        <v>0</v>
      </c>
      <c r="E105" s="47">
        <f t="shared" si="3"/>
        <v>0</v>
      </c>
      <c r="F105" s="78">
        <f>янв.14!H103+фев.14!H103+мар.14!H103+апр.14!H103+май.14!H103+июн.14!H103+июл.14!H103+авг.14!H103+сен.14!H103+окт.14!H103+ноя.14!H103</f>
        <v>0</v>
      </c>
      <c r="G105" s="11">
        <f>янв.14!G103</f>
        <v>0</v>
      </c>
      <c r="H105" s="11">
        <f>фев.14!G103</f>
        <v>0</v>
      </c>
      <c r="I105" s="11">
        <f>мар.14!G103</f>
        <v>0</v>
      </c>
      <c r="J105" s="11">
        <f>апр.14!G103</f>
        <v>0</v>
      </c>
      <c r="K105" s="11">
        <f>май.14!G103</f>
        <v>0</v>
      </c>
      <c r="L105" s="11">
        <f>июн.14!G103</f>
        <v>0</v>
      </c>
      <c r="M105" s="11">
        <f>июл.14!G103</f>
        <v>0</v>
      </c>
      <c r="N105" s="11">
        <f>авг.14!G103</f>
        <v>0</v>
      </c>
      <c r="O105" s="11">
        <f>сен.14!G103</f>
        <v>0</v>
      </c>
      <c r="P105" s="11">
        <f>окт.14!G103</f>
        <v>0</v>
      </c>
      <c r="Q105" s="11">
        <f>ноя.14!G103</f>
        <v>0</v>
      </c>
      <c r="R105" s="5"/>
    </row>
    <row r="106" spans="1:18" hidden="1" x14ac:dyDescent="0.25">
      <c r="A106" s="5"/>
      <c r="B106" s="5"/>
      <c r="C106" s="5">
        <v>105</v>
      </c>
      <c r="D106" s="69">
        <f>СВОД_2013!D107</f>
        <v>0</v>
      </c>
      <c r="E106" s="47">
        <f t="shared" si="3"/>
        <v>0</v>
      </c>
      <c r="F106" s="78">
        <f>янв.14!H104+фев.14!H104+мар.14!H104+апр.14!H104+май.14!H104+июн.14!H104+июл.14!H104+авг.14!H104+сен.14!H104+окт.14!H104+ноя.14!H104</f>
        <v>0</v>
      </c>
      <c r="G106" s="11">
        <f>янв.14!G104</f>
        <v>0</v>
      </c>
      <c r="H106" s="11">
        <f>фев.14!G104</f>
        <v>0</v>
      </c>
      <c r="I106" s="11">
        <f>мар.14!G104</f>
        <v>0</v>
      </c>
      <c r="J106" s="11">
        <f>апр.14!G104</f>
        <v>0</v>
      </c>
      <c r="K106" s="11">
        <f>май.14!G104</f>
        <v>0</v>
      </c>
      <c r="L106" s="11">
        <f>июн.14!G104</f>
        <v>0</v>
      </c>
      <c r="M106" s="11">
        <f>июл.14!G104</f>
        <v>0</v>
      </c>
      <c r="N106" s="11">
        <f>авг.14!G104</f>
        <v>0</v>
      </c>
      <c r="O106" s="11">
        <f>сен.14!G104</f>
        <v>0</v>
      </c>
      <c r="P106" s="11">
        <f>окт.14!G104</f>
        <v>0</v>
      </c>
      <c r="Q106" s="11">
        <f>ноя.14!G104</f>
        <v>0</v>
      </c>
      <c r="R106" s="5"/>
    </row>
    <row r="107" spans="1:18" hidden="1" x14ac:dyDescent="0.25">
      <c r="A107" s="5"/>
      <c r="B107" s="5"/>
      <c r="C107" s="5">
        <v>106</v>
      </c>
      <c r="D107" s="69">
        <f>СВОД_2013!D108</f>
        <v>0</v>
      </c>
      <c r="E107" s="47">
        <f t="shared" si="3"/>
        <v>0</v>
      </c>
      <c r="F107" s="78">
        <f>янв.14!H105+фев.14!H105+мар.14!H105+апр.14!H105+май.14!H105+июн.14!H105+июл.14!H105+авг.14!H105+сен.14!H105+окт.14!H105+ноя.14!H105</f>
        <v>0</v>
      </c>
      <c r="G107" s="11">
        <f>янв.14!G105</f>
        <v>0</v>
      </c>
      <c r="H107" s="11">
        <f>фев.14!G105</f>
        <v>0</v>
      </c>
      <c r="I107" s="11">
        <f>мар.14!G105</f>
        <v>0</v>
      </c>
      <c r="J107" s="11">
        <f>апр.14!G105</f>
        <v>0</v>
      </c>
      <c r="K107" s="11">
        <f>май.14!G105</f>
        <v>0</v>
      </c>
      <c r="L107" s="11">
        <f>июн.14!G105</f>
        <v>0</v>
      </c>
      <c r="M107" s="11">
        <f>июл.14!G105</f>
        <v>0</v>
      </c>
      <c r="N107" s="11">
        <f>авг.14!G105</f>
        <v>0</v>
      </c>
      <c r="O107" s="11">
        <f>сен.14!G105</f>
        <v>0</v>
      </c>
      <c r="P107" s="11">
        <f>окт.14!G105</f>
        <v>0</v>
      </c>
      <c r="Q107" s="11">
        <f>ноя.14!G105</f>
        <v>0</v>
      </c>
      <c r="R107" s="5"/>
    </row>
    <row r="108" spans="1:18" hidden="1" x14ac:dyDescent="0.25">
      <c r="A108" s="5"/>
      <c r="B108" s="5"/>
      <c r="C108" s="5">
        <v>107</v>
      </c>
      <c r="D108" s="69">
        <f>СВОД_2013!D109</f>
        <v>0</v>
      </c>
      <c r="E108" s="47">
        <f t="shared" si="3"/>
        <v>0</v>
      </c>
      <c r="F108" s="78">
        <f>янв.14!H106+фев.14!H106+мар.14!H106+апр.14!H106+май.14!H106+июн.14!H106+июл.14!H106+авг.14!H106+сен.14!H106+окт.14!H106+ноя.14!H106</f>
        <v>0</v>
      </c>
      <c r="G108" s="11">
        <f>янв.14!G106</f>
        <v>0</v>
      </c>
      <c r="H108" s="11">
        <f>фев.14!G106</f>
        <v>0</v>
      </c>
      <c r="I108" s="11">
        <f>мар.14!G106</f>
        <v>0</v>
      </c>
      <c r="J108" s="11">
        <f>апр.14!G106</f>
        <v>0</v>
      </c>
      <c r="K108" s="11">
        <f>май.14!G106</f>
        <v>0</v>
      </c>
      <c r="L108" s="11">
        <f>июн.14!G106</f>
        <v>0</v>
      </c>
      <c r="M108" s="11">
        <f>июл.14!G106</f>
        <v>0</v>
      </c>
      <c r="N108" s="11">
        <f>авг.14!G106</f>
        <v>0</v>
      </c>
      <c r="O108" s="11">
        <f>сен.14!G106</f>
        <v>0</v>
      </c>
      <c r="P108" s="11">
        <f>окт.14!G106</f>
        <v>0</v>
      </c>
      <c r="Q108" s="11">
        <f>ноя.14!G106</f>
        <v>0</v>
      </c>
      <c r="R108" s="5"/>
    </row>
    <row r="109" spans="1:18" hidden="1" x14ac:dyDescent="0.25">
      <c r="A109" s="5"/>
      <c r="B109" s="5"/>
      <c r="C109" s="5">
        <v>108</v>
      </c>
      <c r="D109" s="69">
        <f>СВОД_2013!D110</f>
        <v>0</v>
      </c>
      <c r="E109" s="47">
        <f t="shared" si="3"/>
        <v>0</v>
      </c>
      <c r="F109" s="78">
        <f>янв.14!H107+фев.14!H107+мар.14!H107+апр.14!H107+май.14!H107+июн.14!H107+июл.14!H107+авг.14!H107+сен.14!H107+окт.14!H107+ноя.14!H107</f>
        <v>0</v>
      </c>
      <c r="G109" s="11">
        <f>янв.14!G107</f>
        <v>0</v>
      </c>
      <c r="H109" s="11">
        <f>фев.14!G107</f>
        <v>0</v>
      </c>
      <c r="I109" s="11">
        <f>мар.14!G107</f>
        <v>0</v>
      </c>
      <c r="J109" s="11">
        <f>апр.14!G107</f>
        <v>0</v>
      </c>
      <c r="K109" s="11">
        <f>май.14!G107</f>
        <v>0</v>
      </c>
      <c r="L109" s="11">
        <f>июн.14!G107</f>
        <v>0</v>
      </c>
      <c r="M109" s="11">
        <f>июл.14!G107</f>
        <v>0</v>
      </c>
      <c r="N109" s="11">
        <f>авг.14!G107</f>
        <v>0</v>
      </c>
      <c r="O109" s="11">
        <f>сен.14!G107</f>
        <v>0</v>
      </c>
      <c r="P109" s="11">
        <f>окт.14!G107</f>
        <v>0</v>
      </c>
      <c r="Q109" s="11">
        <f>ноя.14!G107</f>
        <v>0</v>
      </c>
      <c r="R109" s="5"/>
    </row>
    <row r="110" spans="1:18" hidden="1" x14ac:dyDescent="0.25">
      <c r="A110" s="5"/>
      <c r="B110" s="5"/>
      <c r="C110" s="5">
        <v>109</v>
      </c>
      <c r="D110" s="69">
        <f>СВОД_2013!D111</f>
        <v>0</v>
      </c>
      <c r="E110" s="47">
        <f t="shared" si="3"/>
        <v>0</v>
      </c>
      <c r="F110" s="78">
        <f>янв.14!H108+фев.14!H108+мар.14!H108+апр.14!H108+май.14!H108+июн.14!H108+июл.14!H108+авг.14!H108+сен.14!H108+окт.14!H108+ноя.14!H108</f>
        <v>0</v>
      </c>
      <c r="G110" s="11">
        <f>янв.14!G108</f>
        <v>0</v>
      </c>
      <c r="H110" s="11">
        <f>фев.14!G108</f>
        <v>0</v>
      </c>
      <c r="I110" s="11">
        <f>мар.14!G108</f>
        <v>0</v>
      </c>
      <c r="J110" s="11">
        <f>апр.14!G108</f>
        <v>0</v>
      </c>
      <c r="K110" s="11">
        <f>май.14!G108</f>
        <v>0</v>
      </c>
      <c r="L110" s="11">
        <f>июн.14!G108</f>
        <v>0</v>
      </c>
      <c r="M110" s="11">
        <f>июл.14!G108</f>
        <v>0</v>
      </c>
      <c r="N110" s="11">
        <f>авг.14!G108</f>
        <v>0</v>
      </c>
      <c r="O110" s="11">
        <f>сен.14!G108</f>
        <v>0</v>
      </c>
      <c r="P110" s="11">
        <f>окт.14!G108</f>
        <v>0</v>
      </c>
      <c r="Q110" s="11">
        <f>ноя.14!G108</f>
        <v>0</v>
      </c>
      <c r="R110" s="5"/>
    </row>
    <row r="111" spans="1:18" x14ac:dyDescent="0.25">
      <c r="A111" s="5"/>
      <c r="B111" s="5" t="s">
        <v>103</v>
      </c>
      <c r="C111" s="5">
        <v>110</v>
      </c>
      <c r="D111" s="69">
        <f>СВОД_2013!D112</f>
        <v>0</v>
      </c>
      <c r="E111" s="47">
        <f t="shared" si="3"/>
        <v>-1561.9565</v>
      </c>
      <c r="F111" s="78">
        <f>янв.14!H109+фев.14!H109+мар.14!H109+апр.14!H109+май.14!H109+июн.14!H109+июл.14!H109+авг.14!H109+сен.14!H109+окт.14!H109+ноя.14!H109</f>
        <v>0</v>
      </c>
      <c r="G111" s="11">
        <f>янв.14!G109</f>
        <v>0</v>
      </c>
      <c r="H111" s="11">
        <f>фев.14!G109</f>
        <v>0</v>
      </c>
      <c r="I111" s="11">
        <f>мар.14!G109</f>
        <v>0</v>
      </c>
      <c r="J111" s="11">
        <f>апр.14!G109</f>
        <v>0</v>
      </c>
      <c r="K111" s="11">
        <f>май.14!G109</f>
        <v>0</v>
      </c>
      <c r="L111" s="11">
        <f>июн.14!G109</f>
        <v>37.092500000000001</v>
      </c>
      <c r="M111" s="11">
        <f>июл.14!G109</f>
        <v>239.17959999999997</v>
      </c>
      <c r="N111" s="11">
        <f>авг.14!G109</f>
        <v>115.45160000000001</v>
      </c>
      <c r="O111" s="11">
        <f>сен.14!G109</f>
        <v>180.11619999999994</v>
      </c>
      <c r="P111" s="11">
        <f>окт.14!G109</f>
        <v>552.09440000000006</v>
      </c>
      <c r="Q111" s="11">
        <f>ноя.14!G109</f>
        <v>438.02220000000005</v>
      </c>
      <c r="R111" s="5"/>
    </row>
    <row r="112" spans="1:18" hidden="1" x14ac:dyDescent="0.25">
      <c r="A112" s="5"/>
      <c r="B112" s="5"/>
      <c r="C112" s="5">
        <v>111</v>
      </c>
      <c r="D112" s="69">
        <f>СВОД_2013!D113</f>
        <v>0</v>
      </c>
      <c r="E112" s="47">
        <f t="shared" si="3"/>
        <v>0</v>
      </c>
      <c r="F112" s="78">
        <f>янв.14!H110+фев.14!H110+мар.14!H110+апр.14!H110+май.14!H110+июн.14!H110+июл.14!H110+авг.14!H110+сен.14!H110+окт.14!H110+ноя.14!H110</f>
        <v>0</v>
      </c>
      <c r="G112" s="11">
        <f>янв.14!G110</f>
        <v>0</v>
      </c>
      <c r="H112" s="11">
        <f>фев.14!G110</f>
        <v>0</v>
      </c>
      <c r="I112" s="11">
        <f>мар.14!G110</f>
        <v>0</v>
      </c>
      <c r="J112" s="11">
        <f>апр.14!G110</f>
        <v>0</v>
      </c>
      <c r="K112" s="11">
        <f>май.14!G110</f>
        <v>0</v>
      </c>
      <c r="L112" s="11">
        <f>июн.14!G110</f>
        <v>0</v>
      </c>
      <c r="M112" s="11">
        <f>июл.14!G110</f>
        <v>0</v>
      </c>
      <c r="N112" s="11">
        <f>авг.14!G110</f>
        <v>0</v>
      </c>
      <c r="O112" s="11">
        <f>сен.14!G110</f>
        <v>0</v>
      </c>
      <c r="P112" s="11">
        <f>окт.14!G110</f>
        <v>0</v>
      </c>
      <c r="Q112" s="11">
        <f>ноя.14!G110</f>
        <v>0</v>
      </c>
      <c r="R112" s="5"/>
    </row>
    <row r="113" spans="1:18" hidden="1" x14ac:dyDescent="0.25">
      <c r="A113" s="5"/>
      <c r="B113" s="5"/>
      <c r="C113" s="5">
        <v>112</v>
      </c>
      <c r="D113" s="69">
        <f>СВОД_2013!D114</f>
        <v>0</v>
      </c>
      <c r="E113" s="47">
        <f t="shared" si="3"/>
        <v>0</v>
      </c>
      <c r="F113" s="78">
        <f>янв.14!H111+фев.14!H111+мар.14!H111+апр.14!H111+май.14!H111+июн.14!H111+июл.14!H111+авг.14!H111+сен.14!H111+окт.14!H111+ноя.14!H111</f>
        <v>0</v>
      </c>
      <c r="G113" s="11">
        <f>янв.14!G111</f>
        <v>0</v>
      </c>
      <c r="H113" s="11">
        <f>фев.14!G111</f>
        <v>0</v>
      </c>
      <c r="I113" s="11">
        <f>мар.14!G111</f>
        <v>0</v>
      </c>
      <c r="J113" s="11">
        <f>апр.14!G111</f>
        <v>0</v>
      </c>
      <c r="K113" s="11">
        <f>май.14!G111</f>
        <v>0</v>
      </c>
      <c r="L113" s="11">
        <f>июн.14!G111</f>
        <v>0</v>
      </c>
      <c r="M113" s="11">
        <f>июл.14!G111</f>
        <v>0</v>
      </c>
      <c r="N113" s="11">
        <f>авг.14!G111</f>
        <v>0</v>
      </c>
      <c r="O113" s="11">
        <f>сен.14!G111</f>
        <v>0</v>
      </c>
      <c r="P113" s="11">
        <f>окт.14!G111</f>
        <v>0</v>
      </c>
      <c r="Q113" s="11">
        <f>ноя.14!G111</f>
        <v>0</v>
      </c>
      <c r="R113" s="5"/>
    </row>
    <row r="114" spans="1:18" hidden="1" x14ac:dyDescent="0.25">
      <c r="A114" s="5"/>
      <c r="B114" s="5"/>
      <c r="C114" s="5">
        <v>113</v>
      </c>
      <c r="D114" s="69">
        <f>СВОД_2013!D115</f>
        <v>0</v>
      </c>
      <c r="E114" s="47">
        <f t="shared" si="3"/>
        <v>0</v>
      </c>
      <c r="F114" s="78">
        <f>янв.14!H112+фев.14!H112+мар.14!H112+апр.14!H112+май.14!H112+июн.14!H112+июл.14!H112+авг.14!H112+сен.14!H112+окт.14!H112+ноя.14!H112</f>
        <v>0</v>
      </c>
      <c r="G114" s="11">
        <f>янв.14!G112</f>
        <v>0</v>
      </c>
      <c r="H114" s="11">
        <f>фев.14!G112</f>
        <v>0</v>
      </c>
      <c r="I114" s="11">
        <f>мар.14!G112</f>
        <v>0</v>
      </c>
      <c r="J114" s="11">
        <f>апр.14!G112</f>
        <v>0</v>
      </c>
      <c r="K114" s="11">
        <f>май.14!G112</f>
        <v>0</v>
      </c>
      <c r="L114" s="11">
        <f>июн.14!G112</f>
        <v>0</v>
      </c>
      <c r="M114" s="11">
        <f>июл.14!G112</f>
        <v>0</v>
      </c>
      <c r="N114" s="11">
        <f>авг.14!G112</f>
        <v>0</v>
      </c>
      <c r="O114" s="11">
        <f>сен.14!G112</f>
        <v>0</v>
      </c>
      <c r="P114" s="11">
        <f>окт.14!G112</f>
        <v>0</v>
      </c>
      <c r="Q114" s="11">
        <f>ноя.14!G112</f>
        <v>0</v>
      </c>
      <c r="R114" s="5"/>
    </row>
    <row r="115" spans="1:18" hidden="1" x14ac:dyDescent="0.25">
      <c r="A115" s="5"/>
      <c r="B115" s="5" t="s">
        <v>36</v>
      </c>
      <c r="C115" s="5">
        <v>114</v>
      </c>
      <c r="D115" s="69">
        <f>СВОД_2013!D116</f>
        <v>0</v>
      </c>
      <c r="E115" s="47">
        <f t="shared" si="3"/>
        <v>0</v>
      </c>
      <c r="F115" s="78">
        <f>янв.14!H113+фев.14!H113+мар.14!H113+апр.14!H113+май.14!H113+июн.14!H113+июл.14!H113+авг.14!H113+сен.14!H113+окт.14!H113+ноя.14!H113</f>
        <v>0</v>
      </c>
      <c r="G115" s="11">
        <f>янв.14!G113</f>
        <v>0</v>
      </c>
      <c r="H115" s="11">
        <f>фев.14!G113</f>
        <v>0</v>
      </c>
      <c r="I115" s="11">
        <f>мар.14!G113</f>
        <v>0</v>
      </c>
      <c r="J115" s="11">
        <f>апр.14!G113</f>
        <v>0</v>
      </c>
      <c r="K115" s="11">
        <f>май.14!G113</f>
        <v>0</v>
      </c>
      <c r="L115" s="11">
        <f>июн.14!G113</f>
        <v>0</v>
      </c>
      <c r="M115" s="11">
        <f>июл.14!G113</f>
        <v>0</v>
      </c>
      <c r="N115" s="11">
        <f>авг.14!G113</f>
        <v>0</v>
      </c>
      <c r="O115" s="11">
        <f>сен.14!G113</f>
        <v>0</v>
      </c>
      <c r="P115" s="11">
        <f>окт.14!G113</f>
        <v>0</v>
      </c>
      <c r="Q115" s="11">
        <f>ноя.14!G113</f>
        <v>0</v>
      </c>
      <c r="R115" s="5"/>
    </row>
    <row r="116" spans="1:18" x14ac:dyDescent="0.25">
      <c r="A116" s="65">
        <v>79031932562</v>
      </c>
      <c r="B116" s="42" t="s">
        <v>133</v>
      </c>
      <c r="C116" s="5">
        <v>116</v>
      </c>
      <c r="D116" s="69">
        <f>СВОД_2013!D118</f>
        <v>-22075.731699999997</v>
      </c>
      <c r="E116" s="47">
        <f t="shared" si="3"/>
        <v>-7822.5251999999909</v>
      </c>
      <c r="F116" s="78">
        <f>янв.14!H114+фев.14!H114+мар.14!H114+апр.14!H114+май.14!H114+июн.14!H114+июл.14!H114+авг.14!H114+сен.14!H114+окт.14!H114+ноя.14!H114</f>
        <v>65267.49</v>
      </c>
      <c r="G116" s="11">
        <f>янв.14!G114</f>
        <v>6733.4717000000001</v>
      </c>
      <c r="H116" s="11">
        <f>фев.14!G114</f>
        <v>8770.7922999999973</v>
      </c>
      <c r="I116" s="11">
        <f>мар.14!G114</f>
        <v>5352.5480000000043</v>
      </c>
      <c r="J116" s="11">
        <f>апр.14!G114</f>
        <v>3841.4195999999961</v>
      </c>
      <c r="K116" s="11">
        <f>май.14!G114</f>
        <v>3149.2535000000012</v>
      </c>
      <c r="L116" s="11">
        <f>июн.14!G114</f>
        <v>2378.5715999999993</v>
      </c>
      <c r="M116" s="11">
        <f>июл.14!G114</f>
        <v>3834.8155999999999</v>
      </c>
      <c r="N116" s="11">
        <f>авг.14!G114</f>
        <v>1503.1280000000015</v>
      </c>
      <c r="O116" s="11">
        <f>сен.14!G114</f>
        <v>2422.5189999999966</v>
      </c>
      <c r="P116" s="11">
        <f>окт.14!G114</f>
        <v>5020.6398000000017</v>
      </c>
      <c r="Q116" s="11">
        <f>ноя.14!G114</f>
        <v>8007.1243999999988</v>
      </c>
      <c r="R116" s="5"/>
    </row>
    <row r="117" spans="1:18" x14ac:dyDescent="0.25">
      <c r="A117" s="5"/>
      <c r="B117" s="5" t="s">
        <v>143</v>
      </c>
      <c r="C117" s="5">
        <v>117</v>
      </c>
      <c r="D117" s="69">
        <f>СВОД_2013!D119</f>
        <v>0</v>
      </c>
      <c r="E117" s="47">
        <f t="shared" si="3"/>
        <v>-525.0498</v>
      </c>
      <c r="F117" s="78">
        <f>янв.14!H115+фев.14!H115+мар.14!H115+апр.14!H115+май.14!H115+июн.14!H115+июл.14!H115+авг.14!H115+сен.14!H115+окт.14!H115+ноя.14!H115</f>
        <v>0</v>
      </c>
      <c r="G117" s="11">
        <f>янв.14!G115</f>
        <v>0</v>
      </c>
      <c r="H117" s="11">
        <f>фев.14!G115</f>
        <v>0</v>
      </c>
      <c r="I117" s="11">
        <f>мар.14!G115</f>
        <v>0</v>
      </c>
      <c r="J117" s="11">
        <f>апр.14!G115</f>
        <v>0</v>
      </c>
      <c r="K117" s="11">
        <f>май.14!G115</f>
        <v>0</v>
      </c>
      <c r="L117" s="11">
        <f>июн.14!G115</f>
        <v>0</v>
      </c>
      <c r="M117" s="11">
        <f>июл.14!G115</f>
        <v>0</v>
      </c>
      <c r="N117" s="11">
        <f>авг.14!G115</f>
        <v>0</v>
      </c>
      <c r="O117" s="11">
        <f>сен.14!G115</f>
        <v>193.74299999999999</v>
      </c>
      <c r="P117" s="11">
        <f>окт.14!G115</f>
        <v>270.02799999999996</v>
      </c>
      <c r="Q117" s="11">
        <f>ноя.14!G115</f>
        <v>61.278800000000039</v>
      </c>
      <c r="R117" s="5"/>
    </row>
    <row r="118" spans="1:18" x14ac:dyDescent="0.25">
      <c r="A118" s="5"/>
      <c r="B118" s="5" t="s">
        <v>104</v>
      </c>
      <c r="C118" s="5">
        <v>118</v>
      </c>
      <c r="D118" s="69">
        <f>СВОД_2013!D120</f>
        <v>0</v>
      </c>
      <c r="E118" s="47">
        <f t="shared" si="3"/>
        <v>-1770.6061999999999</v>
      </c>
      <c r="F118" s="78">
        <f>янв.14!H116+фев.14!H116+мар.14!H116+апр.14!H116+май.14!H116+июн.14!H116+июл.14!H116+авг.14!H116+сен.14!H116+окт.14!H116+ноя.14!H116</f>
        <v>0</v>
      </c>
      <c r="G118" s="11">
        <f>янв.14!G116</f>
        <v>0</v>
      </c>
      <c r="H118" s="11">
        <f>фев.14!G116</f>
        <v>0</v>
      </c>
      <c r="I118" s="11">
        <f>мар.14!G116</f>
        <v>0</v>
      </c>
      <c r="J118" s="11">
        <f>апр.14!G116</f>
        <v>0</v>
      </c>
      <c r="K118" s="11">
        <f>май.14!G116</f>
        <v>0</v>
      </c>
      <c r="L118" s="11">
        <f>июн.14!G116</f>
        <v>0</v>
      </c>
      <c r="M118" s="11">
        <f>июл.14!G116</f>
        <v>585.91059999999993</v>
      </c>
      <c r="N118" s="11">
        <f>авг.14!G116</f>
        <v>239.47219999999996</v>
      </c>
      <c r="O118" s="11">
        <f>сен.14!G116</f>
        <v>436.60100000000006</v>
      </c>
      <c r="P118" s="11">
        <f>окт.14!G116</f>
        <v>465.9027999999999</v>
      </c>
      <c r="Q118" s="11">
        <f>ноя.14!G116</f>
        <v>42.719600000000113</v>
      </c>
      <c r="R118" s="5"/>
    </row>
    <row r="119" spans="1:18" hidden="1" x14ac:dyDescent="0.25">
      <c r="A119" s="5"/>
      <c r="B119" s="5"/>
      <c r="C119" s="5">
        <v>120</v>
      </c>
      <c r="D119" s="69">
        <f>СВОД_2013!D122</f>
        <v>0</v>
      </c>
      <c r="E119" s="47">
        <f t="shared" si="3"/>
        <v>0</v>
      </c>
      <c r="F119" s="78">
        <f>янв.14!H117+фев.14!H117+мар.14!H117+апр.14!H117+май.14!H117+июн.14!H117+июл.14!H117+авг.14!H117+сен.14!H117+окт.14!H117+ноя.14!H117</f>
        <v>0</v>
      </c>
      <c r="G119" s="11">
        <f>янв.14!G117</f>
        <v>0</v>
      </c>
      <c r="H119" s="11">
        <f>фев.14!G117</f>
        <v>0</v>
      </c>
      <c r="I119" s="11">
        <f>мар.14!G117</f>
        <v>0</v>
      </c>
      <c r="J119" s="11">
        <f>апр.14!G117</f>
        <v>0</v>
      </c>
      <c r="K119" s="11">
        <f>май.14!G117</f>
        <v>0</v>
      </c>
      <c r="L119" s="11">
        <f>июн.14!G117</f>
        <v>0</v>
      </c>
      <c r="M119" s="11">
        <f>июл.14!G117</f>
        <v>0</v>
      </c>
      <c r="N119" s="11">
        <f>авг.14!G117</f>
        <v>0</v>
      </c>
      <c r="O119" s="11">
        <f>сен.14!G117</f>
        <v>0</v>
      </c>
      <c r="P119" s="11">
        <f>окт.14!G117</f>
        <v>0</v>
      </c>
      <c r="Q119" s="11">
        <f>ноя.14!G117</f>
        <v>0</v>
      </c>
      <c r="R119" s="5"/>
    </row>
    <row r="120" spans="1:18" hidden="1" x14ac:dyDescent="0.25">
      <c r="A120" s="5"/>
      <c r="B120" s="5"/>
      <c r="C120" s="5">
        <v>121</v>
      </c>
      <c r="D120" s="69">
        <f>СВОД_2013!D123</f>
        <v>0</v>
      </c>
      <c r="E120" s="47">
        <f t="shared" si="3"/>
        <v>0</v>
      </c>
      <c r="F120" s="78">
        <f>янв.14!H118+фев.14!H118+мар.14!H118+апр.14!H118+май.14!H118+июн.14!H118+июл.14!H118+авг.14!H118+сен.14!H118+окт.14!H118+ноя.14!H118</f>
        <v>0</v>
      </c>
      <c r="G120" s="11">
        <f>янв.14!G118</f>
        <v>0</v>
      </c>
      <c r="H120" s="11">
        <f>фев.14!G118</f>
        <v>0</v>
      </c>
      <c r="I120" s="11">
        <f>мар.14!G118</f>
        <v>0</v>
      </c>
      <c r="J120" s="11">
        <f>апр.14!G118</f>
        <v>0</v>
      </c>
      <c r="K120" s="11">
        <f>май.14!G118</f>
        <v>0</v>
      </c>
      <c r="L120" s="11">
        <f>июн.14!G118</f>
        <v>0</v>
      </c>
      <c r="M120" s="11">
        <f>июл.14!G118</f>
        <v>0</v>
      </c>
      <c r="N120" s="11">
        <f>авг.14!G118</f>
        <v>0</v>
      </c>
      <c r="O120" s="11">
        <f>сен.14!G118</f>
        <v>0</v>
      </c>
      <c r="P120" s="11">
        <f>окт.14!G118</f>
        <v>0</v>
      </c>
      <c r="Q120" s="11">
        <f>ноя.14!G118</f>
        <v>0</v>
      </c>
      <c r="R120" s="5"/>
    </row>
    <row r="121" spans="1:18" hidden="1" x14ac:dyDescent="0.25">
      <c r="A121" s="5"/>
      <c r="B121" s="5"/>
      <c r="C121" s="5">
        <v>122</v>
      </c>
      <c r="D121" s="69">
        <f>СВОД_2013!D124</f>
        <v>0</v>
      </c>
      <c r="E121" s="47">
        <f t="shared" si="3"/>
        <v>0</v>
      </c>
      <c r="F121" s="78">
        <f>янв.14!H119+фев.14!H119+мар.14!H119+апр.14!H119+май.14!H119+июн.14!H119+июл.14!H119+авг.14!H119+сен.14!H119+окт.14!H119+ноя.14!H119</f>
        <v>0</v>
      </c>
      <c r="G121" s="11">
        <f>янв.14!G119</f>
        <v>0</v>
      </c>
      <c r="H121" s="11">
        <f>фев.14!G119</f>
        <v>0</v>
      </c>
      <c r="I121" s="11">
        <f>мар.14!G119</f>
        <v>0</v>
      </c>
      <c r="J121" s="11">
        <f>апр.14!G119</f>
        <v>0</v>
      </c>
      <c r="K121" s="11">
        <f>май.14!G119</f>
        <v>0</v>
      </c>
      <c r="L121" s="11">
        <f>июн.14!G119</f>
        <v>0</v>
      </c>
      <c r="M121" s="11">
        <f>июл.14!G119</f>
        <v>0</v>
      </c>
      <c r="N121" s="11">
        <f>авг.14!G119</f>
        <v>0</v>
      </c>
      <c r="O121" s="11">
        <f>сен.14!G119</f>
        <v>0</v>
      </c>
      <c r="P121" s="11">
        <f>окт.14!G119</f>
        <v>0</v>
      </c>
      <c r="Q121" s="11">
        <f>ноя.14!G119</f>
        <v>0</v>
      </c>
      <c r="R121" s="5"/>
    </row>
    <row r="122" spans="1:18" hidden="1" x14ac:dyDescent="0.25">
      <c r="A122" s="5"/>
      <c r="B122" s="5"/>
      <c r="C122" s="5">
        <v>123</v>
      </c>
      <c r="D122" s="69">
        <f>СВОД_2013!D125</f>
        <v>0</v>
      </c>
      <c r="E122" s="47">
        <f t="shared" si="3"/>
        <v>0</v>
      </c>
      <c r="F122" s="78">
        <f>янв.14!H120+фев.14!H120+мар.14!H120+апр.14!H120+май.14!H120+июн.14!H120+июл.14!H120+авг.14!H120+сен.14!H120+окт.14!H120+ноя.14!H120</f>
        <v>0</v>
      </c>
      <c r="G122" s="11">
        <f>янв.14!G120</f>
        <v>0</v>
      </c>
      <c r="H122" s="11">
        <f>фев.14!G120</f>
        <v>0</v>
      </c>
      <c r="I122" s="11">
        <f>мар.14!G120</f>
        <v>0</v>
      </c>
      <c r="J122" s="11">
        <f>апр.14!G120</f>
        <v>0</v>
      </c>
      <c r="K122" s="11">
        <f>май.14!G120</f>
        <v>0</v>
      </c>
      <c r="L122" s="11">
        <f>июн.14!G120</f>
        <v>0</v>
      </c>
      <c r="M122" s="11">
        <f>июл.14!G120</f>
        <v>0</v>
      </c>
      <c r="N122" s="11">
        <f>авг.14!G120</f>
        <v>0</v>
      </c>
      <c r="O122" s="11">
        <f>сен.14!G120</f>
        <v>0</v>
      </c>
      <c r="P122" s="11">
        <f>окт.14!G120</f>
        <v>0</v>
      </c>
      <c r="Q122" s="11">
        <f>ноя.14!G120</f>
        <v>0</v>
      </c>
      <c r="R122" s="5"/>
    </row>
    <row r="123" spans="1:18" hidden="1" x14ac:dyDescent="0.25">
      <c r="A123" s="5"/>
      <c r="B123" s="5"/>
      <c r="C123" s="5">
        <v>124</v>
      </c>
      <c r="D123" s="69">
        <f>СВОД_2013!D126</f>
        <v>0</v>
      </c>
      <c r="E123" s="47">
        <f t="shared" si="3"/>
        <v>0</v>
      </c>
      <c r="F123" s="78">
        <f>янв.14!H121+фев.14!H121+мар.14!H121+апр.14!H121+май.14!H121+июн.14!H121+июл.14!H121+авг.14!H121+сен.14!H121+окт.14!H121+ноя.14!H121</f>
        <v>0</v>
      </c>
      <c r="G123" s="11">
        <f>янв.14!G121</f>
        <v>0</v>
      </c>
      <c r="H123" s="11">
        <f>фев.14!G121</f>
        <v>0</v>
      </c>
      <c r="I123" s="11">
        <f>мар.14!G121</f>
        <v>0</v>
      </c>
      <c r="J123" s="11">
        <f>апр.14!G121</f>
        <v>0</v>
      </c>
      <c r="K123" s="11">
        <f>май.14!G121</f>
        <v>0</v>
      </c>
      <c r="L123" s="11">
        <f>июн.14!G121</f>
        <v>0</v>
      </c>
      <c r="M123" s="11">
        <f>июл.14!G121</f>
        <v>0</v>
      </c>
      <c r="N123" s="11">
        <f>авг.14!G121</f>
        <v>0</v>
      </c>
      <c r="O123" s="11">
        <f>сен.14!G121</f>
        <v>0</v>
      </c>
      <c r="P123" s="11">
        <f>окт.14!G121</f>
        <v>0</v>
      </c>
      <c r="Q123" s="11">
        <f>ноя.14!G121</f>
        <v>0</v>
      </c>
      <c r="R123" s="5"/>
    </row>
    <row r="124" spans="1:18" hidden="1" x14ac:dyDescent="0.25">
      <c r="A124" s="5"/>
      <c r="B124" s="5"/>
      <c r="C124" s="5">
        <v>125</v>
      </c>
      <c r="D124" s="69">
        <f>СВОД_2013!D127</f>
        <v>0</v>
      </c>
      <c r="E124" s="47">
        <f t="shared" si="3"/>
        <v>0</v>
      </c>
      <c r="F124" s="78">
        <f>янв.14!H122+фев.14!H122+мар.14!H122+апр.14!H122+май.14!H122+июн.14!H122+июл.14!H122+авг.14!H122+сен.14!H122+окт.14!H122+ноя.14!H122</f>
        <v>0</v>
      </c>
      <c r="G124" s="11">
        <f>янв.14!G122</f>
        <v>0</v>
      </c>
      <c r="H124" s="11">
        <f>фев.14!G122</f>
        <v>0</v>
      </c>
      <c r="I124" s="11">
        <f>мар.14!G122</f>
        <v>0</v>
      </c>
      <c r="J124" s="11">
        <f>апр.14!G122</f>
        <v>0</v>
      </c>
      <c r="K124" s="11">
        <f>май.14!G122</f>
        <v>0</v>
      </c>
      <c r="L124" s="11">
        <f>июн.14!G122</f>
        <v>0</v>
      </c>
      <c r="M124" s="11">
        <f>июл.14!G122</f>
        <v>0</v>
      </c>
      <c r="N124" s="11">
        <f>авг.14!G122</f>
        <v>0</v>
      </c>
      <c r="O124" s="11">
        <f>сен.14!G122</f>
        <v>0</v>
      </c>
      <c r="P124" s="11">
        <f>окт.14!G122</f>
        <v>0</v>
      </c>
      <c r="Q124" s="11">
        <f>ноя.14!G122</f>
        <v>0</v>
      </c>
      <c r="R124" s="5"/>
    </row>
    <row r="125" spans="1:18" hidden="1" x14ac:dyDescent="0.25">
      <c r="A125" s="5"/>
      <c r="B125" s="5"/>
      <c r="C125" s="5">
        <v>126</v>
      </c>
      <c r="D125" s="69">
        <f>СВОД_2013!D128</f>
        <v>0</v>
      </c>
      <c r="E125" s="47">
        <f t="shared" si="3"/>
        <v>0</v>
      </c>
      <c r="F125" s="78">
        <f>янв.14!H123+фев.14!H123+мар.14!H123+апр.14!H123+май.14!H123+июн.14!H123+июл.14!H123+авг.14!H123+сен.14!H123+окт.14!H123+ноя.14!H123</f>
        <v>0</v>
      </c>
      <c r="G125" s="11">
        <f>янв.14!G123</f>
        <v>0</v>
      </c>
      <c r="H125" s="11">
        <f>фев.14!G123</f>
        <v>0</v>
      </c>
      <c r="I125" s="11">
        <f>мар.14!G123</f>
        <v>0</v>
      </c>
      <c r="J125" s="11">
        <f>апр.14!G123</f>
        <v>0</v>
      </c>
      <c r="K125" s="11">
        <f>май.14!G123</f>
        <v>0</v>
      </c>
      <c r="L125" s="11">
        <f>июн.14!G123</f>
        <v>0</v>
      </c>
      <c r="M125" s="11">
        <f>июл.14!G123</f>
        <v>0</v>
      </c>
      <c r="N125" s="11">
        <f>авг.14!G123</f>
        <v>0</v>
      </c>
      <c r="O125" s="11">
        <f>сен.14!G123</f>
        <v>0</v>
      </c>
      <c r="P125" s="11">
        <f>окт.14!G123</f>
        <v>0</v>
      </c>
      <c r="Q125" s="11">
        <f>ноя.14!G123</f>
        <v>0</v>
      </c>
      <c r="R125" s="5"/>
    </row>
    <row r="126" spans="1:18" hidden="1" x14ac:dyDescent="0.25">
      <c r="A126" s="5"/>
      <c r="B126" s="5"/>
      <c r="C126" s="5">
        <v>127</v>
      </c>
      <c r="D126" s="69">
        <f>СВОД_2013!D129</f>
        <v>0</v>
      </c>
      <c r="E126" s="47">
        <f t="shared" si="3"/>
        <v>0</v>
      </c>
      <c r="F126" s="78">
        <f>янв.14!H124+фев.14!H124+мар.14!H124+апр.14!H124+май.14!H124+июн.14!H124+июл.14!H124+авг.14!H124+сен.14!H124+окт.14!H124+ноя.14!H124</f>
        <v>0</v>
      </c>
      <c r="G126" s="11">
        <f>янв.14!G124</f>
        <v>0</v>
      </c>
      <c r="H126" s="11">
        <f>фев.14!G124</f>
        <v>0</v>
      </c>
      <c r="I126" s="11">
        <f>мар.14!G124</f>
        <v>0</v>
      </c>
      <c r="J126" s="11">
        <f>апр.14!G124</f>
        <v>0</v>
      </c>
      <c r="K126" s="11">
        <f>май.14!G124</f>
        <v>0</v>
      </c>
      <c r="L126" s="11">
        <f>июн.14!G124</f>
        <v>0</v>
      </c>
      <c r="M126" s="11">
        <f>июл.14!G124</f>
        <v>0</v>
      </c>
      <c r="N126" s="11">
        <f>авг.14!G124</f>
        <v>0</v>
      </c>
      <c r="O126" s="11">
        <f>сен.14!G124</f>
        <v>0</v>
      </c>
      <c r="P126" s="11">
        <f>окт.14!G124</f>
        <v>0</v>
      </c>
      <c r="Q126" s="11">
        <f>ноя.14!G124</f>
        <v>0</v>
      </c>
      <c r="R126" s="5"/>
    </row>
    <row r="127" spans="1:18" hidden="1" x14ac:dyDescent="0.25">
      <c r="A127" s="5"/>
      <c r="B127" s="5"/>
      <c r="C127" s="5">
        <v>128</v>
      </c>
      <c r="D127" s="69">
        <f>СВОД_2013!D130</f>
        <v>0</v>
      </c>
      <c r="E127" s="47">
        <f t="shared" si="3"/>
        <v>0</v>
      </c>
      <c r="F127" s="78">
        <f>янв.14!H125+фев.14!H125+мар.14!H125+апр.14!H125+май.14!H125+июн.14!H125+июл.14!H125+авг.14!H125+сен.14!H125+окт.14!H125+ноя.14!H125</f>
        <v>0</v>
      </c>
      <c r="G127" s="11">
        <f>янв.14!G125</f>
        <v>0</v>
      </c>
      <c r="H127" s="11">
        <f>фев.14!G125</f>
        <v>0</v>
      </c>
      <c r="I127" s="11">
        <f>мар.14!G125</f>
        <v>0</v>
      </c>
      <c r="J127" s="11">
        <f>апр.14!G125</f>
        <v>0</v>
      </c>
      <c r="K127" s="11">
        <f>май.14!G125</f>
        <v>0</v>
      </c>
      <c r="L127" s="11">
        <f>июн.14!G125</f>
        <v>0</v>
      </c>
      <c r="M127" s="11">
        <f>июл.14!G125</f>
        <v>0</v>
      </c>
      <c r="N127" s="11">
        <f>авг.14!G125</f>
        <v>0</v>
      </c>
      <c r="O127" s="11">
        <f>сен.14!G125</f>
        <v>0</v>
      </c>
      <c r="P127" s="11">
        <f>окт.14!G125</f>
        <v>0</v>
      </c>
      <c r="Q127" s="11">
        <f>ноя.14!G125</f>
        <v>0</v>
      </c>
      <c r="R127" s="5"/>
    </row>
    <row r="128" spans="1:18" x14ac:dyDescent="0.25">
      <c r="A128" s="5"/>
      <c r="B128" s="5" t="s">
        <v>99</v>
      </c>
      <c r="C128" s="5">
        <v>129</v>
      </c>
      <c r="D128" s="69">
        <f>СВОД_2013!D131</f>
        <v>0</v>
      </c>
      <c r="E128" s="47">
        <f t="shared" si="3"/>
        <v>-205.7396</v>
      </c>
      <c r="F128" s="78">
        <f>янв.14!H126+фев.14!H126+мар.14!H126+апр.14!H126+май.14!H126+июн.14!H126+июл.14!H126+авг.14!H126+сен.14!H126+окт.14!H126+ноя.14!H126</f>
        <v>0</v>
      </c>
      <c r="G128" s="11">
        <f>янв.14!G126</f>
        <v>0</v>
      </c>
      <c r="H128" s="11">
        <f>фев.14!G126</f>
        <v>0</v>
      </c>
      <c r="I128" s="11">
        <f>мар.14!G126</f>
        <v>0</v>
      </c>
      <c r="J128" s="11">
        <f>апр.14!G126</f>
        <v>0</v>
      </c>
      <c r="K128" s="11">
        <f>май.14!G126</f>
        <v>0</v>
      </c>
      <c r="L128" s="11">
        <f>июн.14!G126</f>
        <v>0</v>
      </c>
      <c r="M128" s="11">
        <f>июл.14!G126</f>
        <v>5.6429999999999989</v>
      </c>
      <c r="N128" s="11">
        <f>авг.14!G126</f>
        <v>12.330999999999998</v>
      </c>
      <c r="O128" s="11">
        <f>сен.14!G126</f>
        <v>68.17580000000001</v>
      </c>
      <c r="P128" s="11">
        <f>окт.14!G126</f>
        <v>119.58980000000001</v>
      </c>
      <c r="Q128" s="11">
        <f>ноя.14!G126</f>
        <v>0</v>
      </c>
      <c r="R128" s="5"/>
    </row>
    <row r="129" spans="1:18" hidden="1" x14ac:dyDescent="0.25">
      <c r="A129" s="5"/>
      <c r="B129" s="5"/>
      <c r="C129" s="5">
        <v>130</v>
      </c>
      <c r="D129" s="69">
        <f>СВОД_2013!D132</f>
        <v>0</v>
      </c>
      <c r="E129" s="47">
        <f t="shared" si="3"/>
        <v>0</v>
      </c>
      <c r="F129" s="78">
        <f>янв.14!H127+фев.14!H127+мар.14!H127+апр.14!H127+май.14!H127+июн.14!H127+июл.14!H127+авг.14!H127+сен.14!H127+окт.14!H127+ноя.14!H127</f>
        <v>0</v>
      </c>
      <c r="G129" s="11">
        <f>янв.14!G127</f>
        <v>0</v>
      </c>
      <c r="H129" s="11">
        <f>фев.14!G127</f>
        <v>0</v>
      </c>
      <c r="I129" s="11">
        <f>мар.14!G127</f>
        <v>0</v>
      </c>
      <c r="J129" s="11">
        <f>апр.14!G127</f>
        <v>0</v>
      </c>
      <c r="K129" s="11">
        <f>май.14!G127</f>
        <v>0</v>
      </c>
      <c r="L129" s="11">
        <f>июн.14!G127</f>
        <v>0</v>
      </c>
      <c r="M129" s="11">
        <f>июл.14!G127</f>
        <v>0</v>
      </c>
      <c r="N129" s="11">
        <f>авг.14!G127</f>
        <v>0</v>
      </c>
      <c r="O129" s="11">
        <f>сен.14!G127</f>
        <v>0</v>
      </c>
      <c r="P129" s="11">
        <f>окт.14!G127</f>
        <v>0</v>
      </c>
      <c r="Q129" s="11">
        <f>ноя.14!G127</f>
        <v>0</v>
      </c>
      <c r="R129" s="5"/>
    </row>
    <row r="130" spans="1:18" hidden="1" x14ac:dyDescent="0.25">
      <c r="A130" s="5"/>
      <c r="B130" s="5"/>
      <c r="C130" s="5">
        <v>131</v>
      </c>
      <c r="D130" s="69">
        <f>СВОД_2013!D133</f>
        <v>0</v>
      </c>
      <c r="E130" s="47">
        <f t="shared" si="3"/>
        <v>0</v>
      </c>
      <c r="F130" s="78">
        <f>янв.14!H128+фев.14!H128+мар.14!H128+апр.14!H128+май.14!H128+июн.14!H128+июл.14!H128+авг.14!H128+сен.14!H128+окт.14!H128+ноя.14!H128</f>
        <v>0</v>
      </c>
      <c r="G130" s="11">
        <f>янв.14!G128</f>
        <v>0</v>
      </c>
      <c r="H130" s="11">
        <f>фев.14!G128</f>
        <v>0</v>
      </c>
      <c r="I130" s="11">
        <f>мар.14!G128</f>
        <v>0</v>
      </c>
      <c r="J130" s="11">
        <f>апр.14!G128</f>
        <v>0</v>
      </c>
      <c r="K130" s="11">
        <f>май.14!G128</f>
        <v>0</v>
      </c>
      <c r="L130" s="11">
        <f>июн.14!G128</f>
        <v>0</v>
      </c>
      <c r="M130" s="11">
        <f>июл.14!G128</f>
        <v>0</v>
      </c>
      <c r="N130" s="11">
        <f>авг.14!G128</f>
        <v>0</v>
      </c>
      <c r="O130" s="11">
        <f>сен.14!G128</f>
        <v>0</v>
      </c>
      <c r="P130" s="11">
        <f>окт.14!G128</f>
        <v>0</v>
      </c>
      <c r="Q130" s="11">
        <f>ноя.14!G128</f>
        <v>0</v>
      </c>
      <c r="R130" s="5"/>
    </row>
    <row r="131" spans="1:18" hidden="1" x14ac:dyDescent="0.25">
      <c r="A131" s="5"/>
      <c r="B131" s="5"/>
      <c r="C131" s="5">
        <v>132</v>
      </c>
      <c r="D131" s="69">
        <f>СВОД_2013!D134</f>
        <v>0</v>
      </c>
      <c r="E131" s="47">
        <f t="shared" si="3"/>
        <v>0</v>
      </c>
      <c r="F131" s="78">
        <f>янв.14!H129+фев.14!H129+мар.14!H129+апр.14!H129+май.14!H129+июн.14!H129+июл.14!H129+авг.14!H129+сен.14!H129+окт.14!H129+ноя.14!H129</f>
        <v>0</v>
      </c>
      <c r="G131" s="11">
        <f>янв.14!G129</f>
        <v>0</v>
      </c>
      <c r="H131" s="11">
        <f>фев.14!G129</f>
        <v>0</v>
      </c>
      <c r="I131" s="11">
        <f>мар.14!G129</f>
        <v>0</v>
      </c>
      <c r="J131" s="11">
        <f>апр.14!G129</f>
        <v>0</v>
      </c>
      <c r="K131" s="11">
        <f>май.14!G129</f>
        <v>0</v>
      </c>
      <c r="L131" s="11">
        <f>июн.14!G129</f>
        <v>0</v>
      </c>
      <c r="M131" s="11">
        <f>июл.14!G129</f>
        <v>0</v>
      </c>
      <c r="N131" s="11">
        <f>авг.14!G129</f>
        <v>0</v>
      </c>
      <c r="O131" s="11">
        <f>сен.14!G129</f>
        <v>0</v>
      </c>
      <c r="P131" s="11">
        <f>окт.14!G129</f>
        <v>0</v>
      </c>
      <c r="Q131" s="11">
        <f>ноя.14!G129</f>
        <v>0</v>
      </c>
      <c r="R131" s="5"/>
    </row>
    <row r="132" spans="1:18" hidden="1" x14ac:dyDescent="0.25">
      <c r="A132" s="5"/>
      <c r="B132" s="5"/>
      <c r="C132" s="5">
        <v>133</v>
      </c>
      <c r="D132" s="69">
        <f>СВОД_2013!D135</f>
        <v>0</v>
      </c>
      <c r="E132" s="47">
        <f t="shared" si="3"/>
        <v>0</v>
      </c>
      <c r="F132" s="78">
        <f>янв.14!H130+фев.14!H130+мар.14!H130+апр.14!H130+май.14!H130+июн.14!H130+июл.14!H130+авг.14!H130+сен.14!H130+окт.14!H130+ноя.14!H130</f>
        <v>0</v>
      </c>
      <c r="G132" s="11">
        <f>янв.14!G130</f>
        <v>0</v>
      </c>
      <c r="H132" s="11">
        <f>фев.14!G130</f>
        <v>0</v>
      </c>
      <c r="I132" s="11">
        <f>мар.14!G130</f>
        <v>0</v>
      </c>
      <c r="J132" s="11">
        <f>апр.14!G130</f>
        <v>0</v>
      </c>
      <c r="K132" s="11">
        <f>май.14!G130</f>
        <v>0</v>
      </c>
      <c r="L132" s="11">
        <f>июн.14!G130</f>
        <v>0</v>
      </c>
      <c r="M132" s="11">
        <f>июл.14!G130</f>
        <v>0</v>
      </c>
      <c r="N132" s="11">
        <f>авг.14!G130</f>
        <v>0</v>
      </c>
      <c r="O132" s="11">
        <f>сен.14!G130</f>
        <v>0</v>
      </c>
      <c r="P132" s="11">
        <f>окт.14!G130</f>
        <v>0</v>
      </c>
      <c r="Q132" s="11">
        <f>ноя.14!G130</f>
        <v>0</v>
      </c>
      <c r="R132" s="5"/>
    </row>
    <row r="133" spans="1:18" hidden="1" x14ac:dyDescent="0.25">
      <c r="A133" s="5"/>
      <c r="B133" s="5"/>
      <c r="C133" s="5">
        <v>134</v>
      </c>
      <c r="D133" s="69">
        <f>СВОД_2013!D136</f>
        <v>0</v>
      </c>
      <c r="E133" s="47">
        <f t="shared" si="3"/>
        <v>0</v>
      </c>
      <c r="F133" s="78">
        <f>янв.14!H131+фев.14!H131+мар.14!H131+апр.14!H131+май.14!H131+июн.14!H131+июл.14!H131+авг.14!H131+сен.14!H131+окт.14!H131+ноя.14!H131</f>
        <v>0</v>
      </c>
      <c r="G133" s="11">
        <f>янв.14!G131</f>
        <v>0</v>
      </c>
      <c r="H133" s="11">
        <f>фев.14!G131</f>
        <v>0</v>
      </c>
      <c r="I133" s="11">
        <f>мар.14!G131</f>
        <v>0</v>
      </c>
      <c r="J133" s="11">
        <f>апр.14!G131</f>
        <v>0</v>
      </c>
      <c r="K133" s="11">
        <f>май.14!G131</f>
        <v>0</v>
      </c>
      <c r="L133" s="11">
        <f>июн.14!G131</f>
        <v>0</v>
      </c>
      <c r="M133" s="11">
        <f>июл.14!G131</f>
        <v>0</v>
      </c>
      <c r="N133" s="11">
        <f>авг.14!G131</f>
        <v>0</v>
      </c>
      <c r="O133" s="11">
        <f>сен.14!G131</f>
        <v>0</v>
      </c>
      <c r="P133" s="11">
        <f>окт.14!G131</f>
        <v>0</v>
      </c>
      <c r="Q133" s="11">
        <f>ноя.14!G131</f>
        <v>0</v>
      </c>
      <c r="R133" s="5"/>
    </row>
    <row r="134" spans="1:18" hidden="1" x14ac:dyDescent="0.25">
      <c r="A134" s="5"/>
      <c r="B134" s="5"/>
      <c r="C134" s="5">
        <v>135</v>
      </c>
      <c r="D134" s="69">
        <f>СВОД_2013!D137</f>
        <v>0</v>
      </c>
      <c r="E134" s="47">
        <f t="shared" ref="E134:E165" si="4">F134-G134-H134-I134-J134-K134-L134-M134-N134-O134-P134-Q134-R134+D134</f>
        <v>0</v>
      </c>
      <c r="F134" s="78">
        <f>янв.14!H132+фев.14!H132+мар.14!H132+апр.14!H132+май.14!H132+июн.14!H132+июл.14!H132+авг.14!H132+сен.14!H132+окт.14!H132+ноя.14!H132</f>
        <v>0</v>
      </c>
      <c r="G134" s="11">
        <f>янв.14!G132</f>
        <v>0</v>
      </c>
      <c r="H134" s="11">
        <f>фев.14!G132</f>
        <v>0</v>
      </c>
      <c r="I134" s="11">
        <f>мар.14!G132</f>
        <v>0</v>
      </c>
      <c r="J134" s="11">
        <f>апр.14!G132</f>
        <v>0</v>
      </c>
      <c r="K134" s="11">
        <f>май.14!G132</f>
        <v>0</v>
      </c>
      <c r="L134" s="11">
        <f>июн.14!G132</f>
        <v>0</v>
      </c>
      <c r="M134" s="11">
        <f>июл.14!G132</f>
        <v>0</v>
      </c>
      <c r="N134" s="11">
        <f>авг.14!G132</f>
        <v>0</v>
      </c>
      <c r="O134" s="11">
        <f>сен.14!G132</f>
        <v>0</v>
      </c>
      <c r="P134" s="11">
        <f>окт.14!G132</f>
        <v>0</v>
      </c>
      <c r="Q134" s="11">
        <f>ноя.14!G132</f>
        <v>0</v>
      </c>
      <c r="R134" s="5"/>
    </row>
    <row r="135" spans="1:18" hidden="1" x14ac:dyDescent="0.25">
      <c r="A135" s="5"/>
      <c r="B135" s="5"/>
      <c r="C135" s="5">
        <v>136</v>
      </c>
      <c r="D135" s="69">
        <f>СВОД_2013!D138</f>
        <v>0</v>
      </c>
      <c r="E135" s="47">
        <f t="shared" si="4"/>
        <v>0</v>
      </c>
      <c r="F135" s="78">
        <f>янв.14!H133+фев.14!H133+мар.14!H133+апр.14!H133+май.14!H133+июн.14!H133+июл.14!H133+авг.14!H133+сен.14!H133+окт.14!H133+ноя.14!H133</f>
        <v>0</v>
      </c>
      <c r="G135" s="11">
        <f>янв.14!G133</f>
        <v>0</v>
      </c>
      <c r="H135" s="11">
        <f>фев.14!G133</f>
        <v>0</v>
      </c>
      <c r="I135" s="11">
        <f>мар.14!G133</f>
        <v>0</v>
      </c>
      <c r="J135" s="11">
        <f>апр.14!G133</f>
        <v>0</v>
      </c>
      <c r="K135" s="11">
        <f>май.14!G133</f>
        <v>0</v>
      </c>
      <c r="L135" s="11">
        <f>июн.14!G133</f>
        <v>0</v>
      </c>
      <c r="M135" s="11">
        <f>июл.14!G133</f>
        <v>0</v>
      </c>
      <c r="N135" s="11">
        <f>авг.14!G133</f>
        <v>0</v>
      </c>
      <c r="O135" s="11">
        <f>сен.14!G133</f>
        <v>0</v>
      </c>
      <c r="P135" s="11">
        <f>окт.14!G133</f>
        <v>0</v>
      </c>
      <c r="Q135" s="11">
        <f>ноя.14!G133</f>
        <v>0</v>
      </c>
      <c r="R135" s="5"/>
    </row>
    <row r="136" spans="1:18" hidden="1" x14ac:dyDescent="0.25">
      <c r="A136" s="5"/>
      <c r="B136" s="5"/>
      <c r="C136" s="5">
        <v>137</v>
      </c>
      <c r="D136" s="69">
        <f>СВОД_2013!D139</f>
        <v>0</v>
      </c>
      <c r="E136" s="47">
        <f t="shared" si="4"/>
        <v>0</v>
      </c>
      <c r="F136" s="78">
        <f>янв.14!H134+фев.14!H134+мар.14!H134+апр.14!H134+май.14!H134+июн.14!H134+июл.14!H134+авг.14!H134+сен.14!H134+окт.14!H134+ноя.14!H134</f>
        <v>0</v>
      </c>
      <c r="G136" s="11">
        <f>янв.14!G134</f>
        <v>0</v>
      </c>
      <c r="H136" s="11">
        <f>фев.14!G134</f>
        <v>0</v>
      </c>
      <c r="I136" s="11">
        <f>мар.14!G134</f>
        <v>0</v>
      </c>
      <c r="J136" s="11">
        <f>апр.14!G134</f>
        <v>0</v>
      </c>
      <c r="K136" s="11">
        <f>май.14!G134</f>
        <v>0</v>
      </c>
      <c r="L136" s="11">
        <f>июн.14!G134</f>
        <v>0</v>
      </c>
      <c r="M136" s="11">
        <f>июл.14!G134</f>
        <v>0</v>
      </c>
      <c r="N136" s="11">
        <f>авг.14!G134</f>
        <v>0</v>
      </c>
      <c r="O136" s="11">
        <f>сен.14!G134</f>
        <v>0</v>
      </c>
      <c r="P136" s="11">
        <f>окт.14!G134</f>
        <v>0</v>
      </c>
      <c r="Q136" s="11">
        <f>ноя.14!G134</f>
        <v>0</v>
      </c>
      <c r="R136" s="5"/>
    </row>
    <row r="137" spans="1:18" x14ac:dyDescent="0.25">
      <c r="A137" s="65">
        <v>79165257306</v>
      </c>
      <c r="B137" s="42" t="s">
        <v>87</v>
      </c>
      <c r="C137" s="5">
        <v>138</v>
      </c>
      <c r="D137" s="69">
        <f>СВОД_2013!D140</f>
        <v>-147.2071</v>
      </c>
      <c r="E137" s="47">
        <f t="shared" si="4"/>
        <v>-37.512400000000028</v>
      </c>
      <c r="F137" s="78">
        <f>янв.14!H135+фев.14!H135+мар.14!H135+апр.14!H135+май.14!H135+июн.14!H135+июл.14!H135+авг.14!H135+сен.14!H135+окт.14!H135+ноя.14!H135</f>
        <v>600</v>
      </c>
      <c r="G137" s="11">
        <f>янв.14!G135</f>
        <v>0</v>
      </c>
      <c r="H137" s="11">
        <f>фев.14!G135</f>
        <v>0</v>
      </c>
      <c r="I137" s="11">
        <f>мар.14!G135</f>
        <v>0</v>
      </c>
      <c r="J137" s="11">
        <f>апр.14!G135</f>
        <v>0</v>
      </c>
      <c r="K137" s="11">
        <f>май.14!G135</f>
        <v>93.473100000000002</v>
      </c>
      <c r="L137" s="11">
        <f>июн.14!G135</f>
        <v>134.49539999999996</v>
      </c>
      <c r="M137" s="11">
        <f>июл.14!G135</f>
        <v>49.53300000000003</v>
      </c>
      <c r="N137" s="11">
        <f>авг.14!G135</f>
        <v>32.980200000000004</v>
      </c>
      <c r="O137" s="11">
        <f>сен.14!G135</f>
        <v>73.400800000000004</v>
      </c>
      <c r="P137" s="11">
        <f>окт.14!G135</f>
        <v>58.018399999999978</v>
      </c>
      <c r="Q137" s="11">
        <f>ноя.14!G135</f>
        <v>48.404400000000052</v>
      </c>
      <c r="R137" s="5"/>
    </row>
    <row r="138" spans="1:18" hidden="1" x14ac:dyDescent="0.25">
      <c r="A138" s="5"/>
      <c r="B138" s="5"/>
      <c r="C138" s="5">
        <v>139</v>
      </c>
      <c r="D138" s="69">
        <f>СВОД_2013!D141</f>
        <v>0</v>
      </c>
      <c r="E138" s="47">
        <f t="shared" si="4"/>
        <v>0</v>
      </c>
      <c r="F138" s="78">
        <f>янв.14!H136+фев.14!H136+мар.14!H136+апр.14!H136+май.14!H136+июн.14!H136+июл.14!H136+авг.14!H136+сен.14!H136+окт.14!H136+ноя.14!H136</f>
        <v>0</v>
      </c>
      <c r="G138" s="11">
        <f>янв.14!G136</f>
        <v>0</v>
      </c>
      <c r="H138" s="11">
        <f>фев.14!G136</f>
        <v>0</v>
      </c>
      <c r="I138" s="11">
        <f>мар.14!G136</f>
        <v>0</v>
      </c>
      <c r="J138" s="11">
        <f>апр.14!G136</f>
        <v>0</v>
      </c>
      <c r="K138" s="11">
        <f>май.14!G136</f>
        <v>0</v>
      </c>
      <c r="L138" s="11">
        <f>июн.14!G136</f>
        <v>0</v>
      </c>
      <c r="M138" s="11">
        <f>июл.14!G136</f>
        <v>0</v>
      </c>
      <c r="N138" s="11">
        <f>авг.14!G136</f>
        <v>0</v>
      </c>
      <c r="O138" s="11">
        <f>сен.14!G136</f>
        <v>0</v>
      </c>
      <c r="P138" s="11">
        <f>окт.14!G136</f>
        <v>0</v>
      </c>
      <c r="Q138" s="11">
        <f>ноя.14!G136</f>
        <v>0</v>
      </c>
      <c r="R138" s="5"/>
    </row>
    <row r="139" spans="1:18" x14ac:dyDescent="0.25">
      <c r="A139" s="66"/>
      <c r="B139" s="5" t="s">
        <v>88</v>
      </c>
      <c r="C139" s="5">
        <v>140</v>
      </c>
      <c r="D139" s="69">
        <f>СВОД_2013!D142</f>
        <v>0</v>
      </c>
      <c r="E139" s="47">
        <f t="shared" si="4"/>
        <v>-36.482899999999972</v>
      </c>
      <c r="F139" s="78">
        <f>янв.14!H137+фев.14!H137+мар.14!H137+апр.14!H137+май.14!H137+июн.14!H137+июл.14!H137+авг.14!H137+сен.14!H137+окт.14!H137+ноя.14!H137</f>
        <v>946.36</v>
      </c>
      <c r="G139" s="11">
        <f>янв.14!G137</f>
        <v>5.2130000000000001</v>
      </c>
      <c r="H139" s="11">
        <f>фев.14!G137</f>
        <v>0</v>
      </c>
      <c r="I139" s="11">
        <f>мар.14!G137</f>
        <v>0</v>
      </c>
      <c r="J139" s="11">
        <f>апр.14!G137</f>
        <v>0.72179999999999966</v>
      </c>
      <c r="K139" s="11">
        <f>май.14!G137</f>
        <v>46.556099999999994</v>
      </c>
      <c r="L139" s="11">
        <f>июн.14!G137</f>
        <v>156.55040000000002</v>
      </c>
      <c r="M139" s="11">
        <f>июл.14!G137</f>
        <v>293.89580000000001</v>
      </c>
      <c r="N139" s="11">
        <f>авг.14!G137</f>
        <v>219.49179999999996</v>
      </c>
      <c r="O139" s="11">
        <f>сен.14!G137</f>
        <v>237.96740000000003</v>
      </c>
      <c r="P139" s="11">
        <f>окт.14!G137</f>
        <v>22.446600000000018</v>
      </c>
      <c r="Q139" s="11">
        <f>ноя.14!G137</f>
        <v>0</v>
      </c>
      <c r="R139" s="5"/>
    </row>
    <row r="140" spans="1:18" hidden="1" x14ac:dyDescent="0.25">
      <c r="A140" s="5"/>
      <c r="B140" s="5"/>
      <c r="C140" s="5">
        <v>141</v>
      </c>
      <c r="D140" s="69">
        <f>СВОД_2013!D143</f>
        <v>0</v>
      </c>
      <c r="E140" s="47">
        <f t="shared" si="4"/>
        <v>0</v>
      </c>
      <c r="F140" s="78">
        <f>янв.14!H138+фев.14!H138+мар.14!H138+апр.14!H138+май.14!H138+июн.14!H138+июл.14!H138+авг.14!H138+сен.14!H138+окт.14!H138+ноя.14!H138</f>
        <v>0</v>
      </c>
      <c r="G140" s="11">
        <f>янв.14!G138</f>
        <v>0</v>
      </c>
      <c r="H140" s="11">
        <f>фев.14!G138</f>
        <v>0</v>
      </c>
      <c r="I140" s="11">
        <f>мар.14!G138</f>
        <v>0</v>
      </c>
      <c r="J140" s="11">
        <f>апр.14!G138</f>
        <v>0</v>
      </c>
      <c r="K140" s="11">
        <f>май.14!G138</f>
        <v>0</v>
      </c>
      <c r="L140" s="11">
        <f>июн.14!G138</f>
        <v>0</v>
      </c>
      <c r="M140" s="11">
        <f>июл.14!G138</f>
        <v>0</v>
      </c>
      <c r="N140" s="11">
        <f>авг.14!G138</f>
        <v>0</v>
      </c>
      <c r="O140" s="11">
        <f>сен.14!G138</f>
        <v>0</v>
      </c>
      <c r="P140" s="11">
        <f>окт.14!G138</f>
        <v>0</v>
      </c>
      <c r="Q140" s="11">
        <f>ноя.14!G138</f>
        <v>0</v>
      </c>
      <c r="R140" s="5"/>
    </row>
    <row r="141" spans="1:18" hidden="1" x14ac:dyDescent="0.25">
      <c r="A141" s="5"/>
      <c r="B141" s="5"/>
      <c r="C141" s="5">
        <v>142</v>
      </c>
      <c r="D141" s="69">
        <f>СВОД_2013!D144</f>
        <v>0</v>
      </c>
      <c r="E141" s="47">
        <f t="shared" si="4"/>
        <v>0</v>
      </c>
      <c r="F141" s="78">
        <f>янв.14!H139+фев.14!H139+мар.14!H139+апр.14!H139+май.14!H139+июн.14!H139+июл.14!H139+авг.14!H139+сен.14!H139+окт.14!H139+ноя.14!H139</f>
        <v>0</v>
      </c>
      <c r="G141" s="11">
        <f>янв.14!G139</f>
        <v>0</v>
      </c>
      <c r="H141" s="11">
        <f>фев.14!G139</f>
        <v>0</v>
      </c>
      <c r="I141" s="11">
        <f>мар.14!G139</f>
        <v>0</v>
      </c>
      <c r="J141" s="11">
        <f>апр.14!G139</f>
        <v>0</v>
      </c>
      <c r="K141" s="11">
        <f>май.14!G139</f>
        <v>0</v>
      </c>
      <c r="L141" s="11">
        <f>июн.14!G139</f>
        <v>0</v>
      </c>
      <c r="M141" s="11">
        <f>июл.14!G139</f>
        <v>0</v>
      </c>
      <c r="N141" s="11">
        <f>авг.14!G139</f>
        <v>0</v>
      </c>
      <c r="O141" s="11">
        <f>сен.14!G139</f>
        <v>0</v>
      </c>
      <c r="P141" s="11">
        <f>окт.14!G139</f>
        <v>0</v>
      </c>
      <c r="Q141" s="11">
        <f>ноя.14!G139</f>
        <v>0</v>
      </c>
      <c r="R141" s="5"/>
    </row>
    <row r="142" spans="1:18" x14ac:dyDescent="0.25">
      <c r="A142" s="5"/>
      <c r="B142" s="5" t="s">
        <v>37</v>
      </c>
      <c r="C142" s="5">
        <v>143</v>
      </c>
      <c r="D142" s="69">
        <f>СВОД_2013!D145</f>
        <v>0</v>
      </c>
      <c r="E142" s="47">
        <f t="shared" si="4"/>
        <v>-23.867799999999995</v>
      </c>
      <c r="F142" s="78">
        <f>янв.14!H140+фев.14!H140+мар.14!H140+апр.14!H140+май.14!H140+июн.14!H140+июл.14!H140+авг.14!H140+сен.14!H140+окт.14!H140+ноя.14!H140</f>
        <v>0</v>
      </c>
      <c r="G142" s="11">
        <f>янв.14!G140</f>
        <v>0</v>
      </c>
      <c r="H142" s="11">
        <f>фев.14!G140</f>
        <v>0</v>
      </c>
      <c r="I142" s="11">
        <f>мар.14!G140</f>
        <v>0</v>
      </c>
      <c r="J142" s="11">
        <f>апр.14!G140</f>
        <v>0</v>
      </c>
      <c r="K142" s="11">
        <f>май.14!G140</f>
        <v>0</v>
      </c>
      <c r="L142" s="11">
        <f>июн.14!G140</f>
        <v>0</v>
      </c>
      <c r="M142" s="11">
        <f>июл.14!G140</f>
        <v>0.45980000000000038</v>
      </c>
      <c r="N142" s="11">
        <f>авг.14!G140</f>
        <v>21.234399999999997</v>
      </c>
      <c r="O142" s="11">
        <f>сен.14!G140</f>
        <v>2.1735999999999982</v>
      </c>
      <c r="P142" s="11">
        <f>окт.14!G140</f>
        <v>0</v>
      </c>
      <c r="Q142" s="11">
        <f>ноя.14!G140</f>
        <v>0</v>
      </c>
      <c r="R142" s="5"/>
    </row>
    <row r="143" spans="1:18" hidden="1" x14ac:dyDescent="0.25">
      <c r="A143" s="5"/>
      <c r="B143" s="5" t="s">
        <v>124</v>
      </c>
      <c r="C143" s="5">
        <v>144</v>
      </c>
      <c r="D143" s="69">
        <f>СВОД_2013!D146</f>
        <v>0</v>
      </c>
      <c r="E143" s="47">
        <f t="shared" si="4"/>
        <v>294.0326</v>
      </c>
      <c r="F143" s="78">
        <f>янв.14!H141+фев.14!H141+мар.14!H141+апр.14!H141+май.14!H141+июн.14!H141+июл.14!H141+авг.14!H141+сен.14!H141+окт.14!H141+ноя.14!H141</f>
        <v>761.9</v>
      </c>
      <c r="G143" s="11">
        <f>янв.14!G141</f>
        <v>0</v>
      </c>
      <c r="H143" s="11">
        <f>фев.14!G141</f>
        <v>0</v>
      </c>
      <c r="I143" s="11">
        <f>мар.14!G141</f>
        <v>0</v>
      </c>
      <c r="J143" s="11">
        <f>апр.14!G141</f>
        <v>0</v>
      </c>
      <c r="K143" s="11">
        <f>май.14!G141</f>
        <v>0</v>
      </c>
      <c r="L143" s="11">
        <f>июн.14!G141</f>
        <v>0</v>
      </c>
      <c r="M143" s="11">
        <f>июл.14!G141</f>
        <v>27.880599999999998</v>
      </c>
      <c r="N143" s="11">
        <f>авг.14!G141</f>
        <v>439.98680000000002</v>
      </c>
      <c r="O143" s="11">
        <f>сен.14!G141</f>
        <v>0</v>
      </c>
      <c r="P143" s="11">
        <f>окт.14!G141</f>
        <v>0</v>
      </c>
      <c r="Q143" s="11">
        <f>ноя.14!G141</f>
        <v>0</v>
      </c>
      <c r="R143" s="5"/>
    </row>
    <row r="144" spans="1:18" hidden="1" x14ac:dyDescent="0.25">
      <c r="A144" s="5"/>
      <c r="B144" s="5"/>
      <c r="C144" s="5">
        <v>145</v>
      </c>
      <c r="D144" s="69">
        <f>СВОД_2013!D147</f>
        <v>0</v>
      </c>
      <c r="E144" s="47">
        <f t="shared" si="4"/>
        <v>0</v>
      </c>
      <c r="F144" s="78">
        <f>янв.14!H142+фев.14!H142+мар.14!H142+апр.14!H142+май.14!H142+июн.14!H142+июл.14!H142+авг.14!H142+сен.14!H142+окт.14!H142+ноя.14!H142</f>
        <v>0</v>
      </c>
      <c r="G144" s="11">
        <f>янв.14!G142</f>
        <v>0</v>
      </c>
      <c r="H144" s="11">
        <f>фев.14!G142</f>
        <v>0</v>
      </c>
      <c r="I144" s="11">
        <f>мар.14!G142</f>
        <v>0</v>
      </c>
      <c r="J144" s="11">
        <f>апр.14!G142</f>
        <v>0</v>
      </c>
      <c r="K144" s="11">
        <f>май.14!G142</f>
        <v>0</v>
      </c>
      <c r="L144" s="11">
        <f>июн.14!G142</f>
        <v>0</v>
      </c>
      <c r="M144" s="11">
        <f>июл.14!G142</f>
        <v>0</v>
      </c>
      <c r="N144" s="11">
        <f>авг.14!G142</f>
        <v>0</v>
      </c>
      <c r="O144" s="11">
        <f>сен.14!G142</f>
        <v>0</v>
      </c>
      <c r="P144" s="11">
        <f>окт.14!G142</f>
        <v>0</v>
      </c>
      <c r="Q144" s="11">
        <f>ноя.14!G142</f>
        <v>0</v>
      </c>
      <c r="R144" s="5"/>
    </row>
    <row r="145" spans="1:18" hidden="1" x14ac:dyDescent="0.25">
      <c r="A145" s="5"/>
      <c r="B145" s="5"/>
      <c r="C145" s="5">
        <v>146</v>
      </c>
      <c r="D145" s="69">
        <f>СВОД_2013!D148</f>
        <v>0</v>
      </c>
      <c r="E145" s="47">
        <f t="shared" si="4"/>
        <v>0</v>
      </c>
      <c r="F145" s="78">
        <f>янв.14!H143+фев.14!H143+мар.14!H143+апр.14!H143+май.14!H143+июн.14!H143+июл.14!H143+авг.14!H143+сен.14!H143+окт.14!H143+ноя.14!H143</f>
        <v>0</v>
      </c>
      <c r="G145" s="11">
        <f>янв.14!G143</f>
        <v>0</v>
      </c>
      <c r="H145" s="11">
        <f>фев.14!G143</f>
        <v>0</v>
      </c>
      <c r="I145" s="11">
        <f>мар.14!G143</f>
        <v>0</v>
      </c>
      <c r="J145" s="11">
        <f>апр.14!G143</f>
        <v>0</v>
      </c>
      <c r="K145" s="11">
        <f>май.14!G143</f>
        <v>0</v>
      </c>
      <c r="L145" s="11">
        <f>июн.14!G143</f>
        <v>0</v>
      </c>
      <c r="M145" s="11">
        <f>июл.14!G143</f>
        <v>0</v>
      </c>
      <c r="N145" s="11">
        <f>авг.14!G143</f>
        <v>0</v>
      </c>
      <c r="O145" s="11">
        <f>сен.14!G143</f>
        <v>0</v>
      </c>
      <c r="P145" s="11">
        <f>окт.14!G143</f>
        <v>0</v>
      </c>
      <c r="Q145" s="11">
        <f>ноя.14!G143</f>
        <v>0</v>
      </c>
      <c r="R145" s="5"/>
    </row>
    <row r="146" spans="1:18" hidden="1" x14ac:dyDescent="0.25">
      <c r="A146" s="5"/>
      <c r="B146" s="5"/>
      <c r="C146" s="5">
        <v>147</v>
      </c>
      <c r="D146" s="69">
        <f>СВОД_2013!D149</f>
        <v>0</v>
      </c>
      <c r="E146" s="47">
        <f t="shared" si="4"/>
        <v>0</v>
      </c>
      <c r="F146" s="78">
        <f>янв.14!H144+фев.14!H144+мар.14!H144+апр.14!H144+май.14!H144+июн.14!H144+июл.14!H144+авг.14!H144+сен.14!H144+окт.14!H144+ноя.14!H144</f>
        <v>0</v>
      </c>
      <c r="G146" s="11">
        <f>янв.14!G144</f>
        <v>0</v>
      </c>
      <c r="H146" s="11">
        <f>фев.14!G144</f>
        <v>0</v>
      </c>
      <c r="I146" s="11">
        <f>мар.14!G144</f>
        <v>0</v>
      </c>
      <c r="J146" s="11">
        <f>апр.14!G144</f>
        <v>0</v>
      </c>
      <c r="K146" s="11">
        <f>май.14!G144</f>
        <v>0</v>
      </c>
      <c r="L146" s="11">
        <f>июн.14!G144</f>
        <v>0</v>
      </c>
      <c r="M146" s="11">
        <f>июл.14!G144</f>
        <v>0</v>
      </c>
      <c r="N146" s="11">
        <f>авг.14!G144</f>
        <v>0</v>
      </c>
      <c r="O146" s="11">
        <f>сен.14!G144</f>
        <v>0</v>
      </c>
      <c r="P146" s="11">
        <f>окт.14!G144</f>
        <v>0</v>
      </c>
      <c r="Q146" s="11">
        <f>ноя.14!G144</f>
        <v>0</v>
      </c>
      <c r="R146" s="5"/>
    </row>
    <row r="147" spans="1:18" hidden="1" x14ac:dyDescent="0.25">
      <c r="A147" s="5"/>
      <c r="B147" s="5"/>
      <c r="C147" s="5">
        <v>148</v>
      </c>
      <c r="D147" s="69">
        <f>СВОД_2013!D150</f>
        <v>0</v>
      </c>
      <c r="E147" s="47">
        <f t="shared" si="4"/>
        <v>0</v>
      </c>
      <c r="F147" s="78">
        <f>янв.14!H145+фев.14!H145+мар.14!H145+апр.14!H145+май.14!H145+июн.14!H145+июл.14!H145+авг.14!H145+сен.14!H145+окт.14!H145+ноя.14!H145</f>
        <v>0</v>
      </c>
      <c r="G147" s="11">
        <f>янв.14!G145</f>
        <v>0</v>
      </c>
      <c r="H147" s="11">
        <f>фев.14!G145</f>
        <v>0</v>
      </c>
      <c r="I147" s="11">
        <f>мар.14!G145</f>
        <v>0</v>
      </c>
      <c r="J147" s="11">
        <f>апр.14!G145</f>
        <v>0</v>
      </c>
      <c r="K147" s="11">
        <f>май.14!G145</f>
        <v>0</v>
      </c>
      <c r="L147" s="11">
        <f>июн.14!G145</f>
        <v>0</v>
      </c>
      <c r="M147" s="11">
        <f>июл.14!G145</f>
        <v>0</v>
      </c>
      <c r="N147" s="11">
        <f>авг.14!G145</f>
        <v>0</v>
      </c>
      <c r="O147" s="11">
        <f>сен.14!G145</f>
        <v>0</v>
      </c>
      <c r="P147" s="11">
        <f>окт.14!G145</f>
        <v>0</v>
      </c>
      <c r="Q147" s="11">
        <f>ноя.14!G145</f>
        <v>0</v>
      </c>
      <c r="R147" s="5"/>
    </row>
    <row r="148" spans="1:18" hidden="1" x14ac:dyDescent="0.25">
      <c r="A148" s="5"/>
      <c r="B148" s="5"/>
      <c r="C148" s="5">
        <v>149</v>
      </c>
      <c r="D148" s="69">
        <f>СВОД_2013!D151</f>
        <v>0</v>
      </c>
      <c r="E148" s="47">
        <f t="shared" si="4"/>
        <v>0</v>
      </c>
      <c r="F148" s="78">
        <f>янв.14!H146+фев.14!H146+мар.14!H146+апр.14!H146+май.14!H146+июн.14!H146+июл.14!H146+авг.14!H146+сен.14!H146+окт.14!H146+ноя.14!H146</f>
        <v>0</v>
      </c>
      <c r="G148" s="11">
        <f>янв.14!G146</f>
        <v>0</v>
      </c>
      <c r="H148" s="11">
        <f>фев.14!G146</f>
        <v>0</v>
      </c>
      <c r="I148" s="11">
        <f>мар.14!G146</f>
        <v>0</v>
      </c>
      <c r="J148" s="11">
        <f>апр.14!G146</f>
        <v>0</v>
      </c>
      <c r="K148" s="11">
        <f>май.14!G146</f>
        <v>0</v>
      </c>
      <c r="L148" s="11">
        <f>июн.14!G146</f>
        <v>0</v>
      </c>
      <c r="M148" s="11">
        <f>июл.14!G146</f>
        <v>0</v>
      </c>
      <c r="N148" s="11">
        <f>авг.14!G146</f>
        <v>0</v>
      </c>
      <c r="O148" s="11">
        <f>сен.14!G146</f>
        <v>0</v>
      </c>
      <c r="P148" s="11">
        <f>окт.14!G146</f>
        <v>0</v>
      </c>
      <c r="Q148" s="11">
        <f>ноя.14!G146</f>
        <v>0</v>
      </c>
      <c r="R148" s="5"/>
    </row>
    <row r="149" spans="1:18" hidden="1" x14ac:dyDescent="0.25">
      <c r="A149" s="5"/>
      <c r="B149" s="5"/>
      <c r="C149" s="5">
        <v>150</v>
      </c>
      <c r="D149" s="69">
        <f>СВОД_2013!D152</f>
        <v>0</v>
      </c>
      <c r="E149" s="47">
        <f t="shared" si="4"/>
        <v>0</v>
      </c>
      <c r="F149" s="78">
        <f>янв.14!H147+фев.14!H147+мар.14!H147+апр.14!H147+май.14!H147+июн.14!H147+июл.14!H147+авг.14!H147+сен.14!H147+окт.14!H147+ноя.14!H147</f>
        <v>0</v>
      </c>
      <c r="G149" s="11">
        <f>янв.14!G147</f>
        <v>0</v>
      </c>
      <c r="H149" s="11">
        <f>фев.14!G147</f>
        <v>0</v>
      </c>
      <c r="I149" s="11">
        <f>мар.14!G147</f>
        <v>0</v>
      </c>
      <c r="J149" s="11">
        <f>апр.14!G147</f>
        <v>0</v>
      </c>
      <c r="K149" s="11">
        <f>май.14!G147</f>
        <v>0</v>
      </c>
      <c r="L149" s="11">
        <f>июн.14!G147</f>
        <v>0</v>
      </c>
      <c r="M149" s="11">
        <f>июл.14!G147</f>
        <v>0</v>
      </c>
      <c r="N149" s="11">
        <f>авг.14!G147</f>
        <v>0</v>
      </c>
      <c r="O149" s="11">
        <f>сен.14!G147</f>
        <v>0</v>
      </c>
      <c r="P149" s="11">
        <f>окт.14!G147</f>
        <v>0</v>
      </c>
      <c r="Q149" s="11">
        <f>ноя.14!G147</f>
        <v>0</v>
      </c>
      <c r="R149" s="5"/>
    </row>
    <row r="150" spans="1:18" hidden="1" x14ac:dyDescent="0.25">
      <c r="A150" s="5"/>
      <c r="B150" s="5"/>
      <c r="C150" s="5">
        <v>151</v>
      </c>
      <c r="D150" s="69">
        <f>СВОД_2013!D153</f>
        <v>0</v>
      </c>
      <c r="E150" s="47">
        <f t="shared" si="4"/>
        <v>0</v>
      </c>
      <c r="F150" s="78">
        <f>янв.14!H148+фев.14!H148+мар.14!H148+апр.14!H148+май.14!H148+июн.14!H148+июл.14!H148+авг.14!H148+сен.14!H148+окт.14!H148+ноя.14!H148</f>
        <v>0</v>
      </c>
      <c r="G150" s="11">
        <f>янв.14!G148</f>
        <v>0</v>
      </c>
      <c r="H150" s="11">
        <f>фев.14!G148</f>
        <v>0</v>
      </c>
      <c r="I150" s="11">
        <f>мар.14!G148</f>
        <v>0</v>
      </c>
      <c r="J150" s="11">
        <f>апр.14!G148</f>
        <v>0</v>
      </c>
      <c r="K150" s="11">
        <f>май.14!G148</f>
        <v>0</v>
      </c>
      <c r="L150" s="11">
        <f>июн.14!G148</f>
        <v>0</v>
      </c>
      <c r="M150" s="11">
        <f>июл.14!G148</f>
        <v>0</v>
      </c>
      <c r="N150" s="11">
        <f>авг.14!G148</f>
        <v>0</v>
      </c>
      <c r="O150" s="11">
        <f>сен.14!G148</f>
        <v>0</v>
      </c>
      <c r="P150" s="11">
        <f>окт.14!G148</f>
        <v>0</v>
      </c>
      <c r="Q150" s="11">
        <f>ноя.14!G148</f>
        <v>0</v>
      </c>
      <c r="R150" s="5"/>
    </row>
    <row r="151" spans="1:18" hidden="1" x14ac:dyDescent="0.25">
      <c r="A151" s="5"/>
      <c r="B151" s="5"/>
      <c r="C151" s="5">
        <v>152</v>
      </c>
      <c r="D151" s="69">
        <f>СВОД_2013!D154</f>
        <v>0</v>
      </c>
      <c r="E151" s="47">
        <f t="shared" si="4"/>
        <v>0</v>
      </c>
      <c r="F151" s="78">
        <f>янв.14!H149+фев.14!H149+мар.14!H149+апр.14!H149+май.14!H149+июн.14!H149+июл.14!H149+авг.14!H149+сен.14!H149+окт.14!H149+ноя.14!H149</f>
        <v>0</v>
      </c>
      <c r="G151" s="11">
        <f>янв.14!G149</f>
        <v>0</v>
      </c>
      <c r="H151" s="11">
        <f>фев.14!G149</f>
        <v>0</v>
      </c>
      <c r="I151" s="11">
        <f>мар.14!G149</f>
        <v>0</v>
      </c>
      <c r="J151" s="11">
        <f>апр.14!G149</f>
        <v>0</v>
      </c>
      <c r="K151" s="11">
        <f>май.14!G149</f>
        <v>0</v>
      </c>
      <c r="L151" s="11">
        <f>июн.14!G149</f>
        <v>0</v>
      </c>
      <c r="M151" s="11">
        <f>июл.14!G149</f>
        <v>0</v>
      </c>
      <c r="N151" s="11">
        <f>авг.14!G149</f>
        <v>0</v>
      </c>
      <c r="O151" s="11">
        <f>сен.14!G149</f>
        <v>0</v>
      </c>
      <c r="P151" s="11">
        <f>окт.14!G149</f>
        <v>0</v>
      </c>
      <c r="Q151" s="11">
        <f>ноя.14!G149</f>
        <v>0</v>
      </c>
      <c r="R151" s="5"/>
    </row>
    <row r="152" spans="1:18" x14ac:dyDescent="0.25">
      <c r="A152" s="5"/>
      <c r="B152" s="64" t="s">
        <v>135</v>
      </c>
      <c r="C152" s="5">
        <v>153</v>
      </c>
      <c r="D152" s="69">
        <f>СВОД_2013!D155</f>
        <v>0</v>
      </c>
      <c r="E152" s="47">
        <f t="shared" si="4"/>
        <v>-33.44</v>
      </c>
      <c r="F152" s="78">
        <f>янв.14!H150+фев.14!H150+мар.14!H150+апр.14!H150+май.14!H150+июн.14!H150+июл.14!H150+авг.14!H150+сен.14!H150+окт.14!H150+ноя.14!H150</f>
        <v>0</v>
      </c>
      <c r="G152" s="11">
        <f>янв.14!G150</f>
        <v>0</v>
      </c>
      <c r="H152" s="11">
        <f>фев.14!G150</f>
        <v>0</v>
      </c>
      <c r="I152" s="11">
        <f>мар.14!G150</f>
        <v>0</v>
      </c>
      <c r="J152" s="11">
        <f>апр.14!G150</f>
        <v>0</v>
      </c>
      <c r="K152" s="11">
        <f>май.14!G150</f>
        <v>0</v>
      </c>
      <c r="L152" s="11">
        <f>июн.14!G150</f>
        <v>0</v>
      </c>
      <c r="M152" s="11">
        <f>июл.14!G150</f>
        <v>0</v>
      </c>
      <c r="N152" s="11">
        <f>авг.14!G150</f>
        <v>33.44</v>
      </c>
      <c r="O152" s="11">
        <f>сен.14!G150</f>
        <v>0</v>
      </c>
      <c r="P152" s="11">
        <f>окт.14!G150</f>
        <v>0</v>
      </c>
      <c r="Q152" s="11">
        <f>ноя.14!G150</f>
        <v>0</v>
      </c>
      <c r="R152" s="5"/>
    </row>
    <row r="153" spans="1:18" hidden="1" x14ac:dyDescent="0.25">
      <c r="A153" s="5"/>
      <c r="B153" s="5"/>
      <c r="C153" s="5">
        <v>154</v>
      </c>
      <c r="D153" s="69">
        <f>СВОД_2013!D156</f>
        <v>0</v>
      </c>
      <c r="E153" s="47">
        <f t="shared" si="4"/>
        <v>0</v>
      </c>
      <c r="F153" s="78">
        <f>янв.14!H151+фев.14!H151+мар.14!H151+апр.14!H151+май.14!H151+июн.14!H151+июл.14!H151+авг.14!H151+сен.14!H151+окт.14!H151+ноя.14!H151</f>
        <v>0</v>
      </c>
      <c r="G153" s="11">
        <f>янв.14!G151</f>
        <v>0</v>
      </c>
      <c r="H153" s="11">
        <f>фев.14!G151</f>
        <v>0</v>
      </c>
      <c r="I153" s="11">
        <f>мар.14!G151</f>
        <v>0</v>
      </c>
      <c r="J153" s="11">
        <f>апр.14!G151</f>
        <v>0</v>
      </c>
      <c r="K153" s="11">
        <f>май.14!G151</f>
        <v>0</v>
      </c>
      <c r="L153" s="11">
        <f>июн.14!G151</f>
        <v>0</v>
      </c>
      <c r="M153" s="11">
        <f>июл.14!G151</f>
        <v>0</v>
      </c>
      <c r="N153" s="11">
        <f>авг.14!G151</f>
        <v>0</v>
      </c>
      <c r="O153" s="11">
        <f>сен.14!G151</f>
        <v>0</v>
      </c>
      <c r="P153" s="11">
        <f>окт.14!G151</f>
        <v>0</v>
      </c>
      <c r="Q153" s="11">
        <f>ноя.14!G151</f>
        <v>0</v>
      </c>
      <c r="R153" s="5"/>
    </row>
    <row r="154" spans="1:18" hidden="1" x14ac:dyDescent="0.25">
      <c r="A154" s="5"/>
      <c r="B154" s="5"/>
      <c r="C154" s="5">
        <v>155</v>
      </c>
      <c r="D154" s="69">
        <f>СВОД_2013!D157</f>
        <v>0</v>
      </c>
      <c r="E154" s="47">
        <f t="shared" si="4"/>
        <v>0</v>
      </c>
      <c r="F154" s="78">
        <f>янв.14!H152+фев.14!H152+мар.14!H152+апр.14!H152+май.14!H152+июн.14!H152+июл.14!H152+авг.14!H152+сен.14!H152+окт.14!H152+ноя.14!H152</f>
        <v>0</v>
      </c>
      <c r="G154" s="11">
        <f>янв.14!G152</f>
        <v>0</v>
      </c>
      <c r="H154" s="11">
        <f>фев.14!G152</f>
        <v>0</v>
      </c>
      <c r="I154" s="11">
        <f>мар.14!G152</f>
        <v>0</v>
      </c>
      <c r="J154" s="11">
        <f>апр.14!G152</f>
        <v>0</v>
      </c>
      <c r="K154" s="11">
        <f>май.14!G152</f>
        <v>0</v>
      </c>
      <c r="L154" s="11">
        <f>июн.14!G152</f>
        <v>0</v>
      </c>
      <c r="M154" s="11">
        <f>июл.14!G152</f>
        <v>0</v>
      </c>
      <c r="N154" s="11">
        <f>авг.14!G152</f>
        <v>0</v>
      </c>
      <c r="O154" s="11">
        <f>сен.14!G152</f>
        <v>0</v>
      </c>
      <c r="P154" s="11">
        <f>окт.14!G152</f>
        <v>0</v>
      </c>
      <c r="Q154" s="11">
        <f>ноя.14!G152</f>
        <v>0</v>
      </c>
      <c r="R154" s="5"/>
    </row>
    <row r="155" spans="1:18" hidden="1" x14ac:dyDescent="0.25">
      <c r="A155" s="5"/>
      <c r="B155" s="5"/>
      <c r="C155" s="5">
        <v>156</v>
      </c>
      <c r="D155" s="69">
        <f>СВОД_2013!D158</f>
        <v>0</v>
      </c>
      <c r="E155" s="47">
        <f t="shared" si="4"/>
        <v>0</v>
      </c>
      <c r="F155" s="78">
        <f>янв.14!H153+фев.14!H153+мар.14!H153+апр.14!H153+май.14!H153+июн.14!H153+июл.14!H153+авг.14!H153+сен.14!H153+окт.14!H153+ноя.14!H153</f>
        <v>0</v>
      </c>
      <c r="G155" s="11">
        <f>янв.14!G153</f>
        <v>0</v>
      </c>
      <c r="H155" s="11">
        <f>фев.14!G153</f>
        <v>0</v>
      </c>
      <c r="I155" s="11">
        <f>мар.14!G153</f>
        <v>0</v>
      </c>
      <c r="J155" s="11">
        <f>апр.14!G153</f>
        <v>0</v>
      </c>
      <c r="K155" s="11">
        <f>май.14!G153</f>
        <v>0</v>
      </c>
      <c r="L155" s="11">
        <f>июн.14!G153</f>
        <v>0</v>
      </c>
      <c r="M155" s="11">
        <f>июл.14!G153</f>
        <v>0</v>
      </c>
      <c r="N155" s="11">
        <f>авг.14!G153</f>
        <v>0</v>
      </c>
      <c r="O155" s="11">
        <f>сен.14!G153</f>
        <v>0</v>
      </c>
      <c r="P155" s="11">
        <f>окт.14!G153</f>
        <v>0</v>
      </c>
      <c r="Q155" s="11">
        <f>ноя.14!G153</f>
        <v>0</v>
      </c>
      <c r="R155" s="5"/>
    </row>
    <row r="156" spans="1:18" x14ac:dyDescent="0.25">
      <c r="A156" s="5"/>
      <c r="B156" s="5" t="s">
        <v>145</v>
      </c>
      <c r="C156" s="5">
        <v>157</v>
      </c>
      <c r="D156" s="69">
        <f>СВОД_2013!D159</f>
        <v>0</v>
      </c>
      <c r="E156" s="47">
        <f t="shared" si="4"/>
        <v>-10.700800000000001</v>
      </c>
      <c r="F156" s="78">
        <f>янв.14!H154+фев.14!H154+мар.14!H154+апр.14!H154+май.14!H154+июн.14!H154+июл.14!H154+авг.14!H154+сен.14!H154+окт.14!H154+ноя.14!H154</f>
        <v>0</v>
      </c>
      <c r="G156" s="11">
        <f>янв.14!G154</f>
        <v>0</v>
      </c>
      <c r="H156" s="11">
        <f>фев.14!G154</f>
        <v>0</v>
      </c>
      <c r="I156" s="11">
        <f>мар.14!G154</f>
        <v>0</v>
      </c>
      <c r="J156" s="11">
        <f>апр.14!G154</f>
        <v>0</v>
      </c>
      <c r="K156" s="11">
        <f>май.14!G154</f>
        <v>0</v>
      </c>
      <c r="L156" s="11">
        <f>июн.14!G154</f>
        <v>0</v>
      </c>
      <c r="M156" s="11">
        <f>июл.14!G154</f>
        <v>0</v>
      </c>
      <c r="N156" s="11">
        <f>авг.14!G154</f>
        <v>0</v>
      </c>
      <c r="O156" s="11">
        <f>сен.14!G154</f>
        <v>0</v>
      </c>
      <c r="P156" s="11">
        <f>окт.14!G154</f>
        <v>6.5626000000000007</v>
      </c>
      <c r="Q156" s="11">
        <f>ноя.14!G154</f>
        <v>4.1382000000000003</v>
      </c>
      <c r="R156" s="5"/>
    </row>
    <row r="157" spans="1:18" hidden="1" x14ac:dyDescent="0.25">
      <c r="A157" s="5"/>
      <c r="B157" s="5"/>
      <c r="C157" s="5">
        <v>158</v>
      </c>
      <c r="D157" s="69">
        <f>СВОД_2013!D160</f>
        <v>0</v>
      </c>
      <c r="E157" s="47">
        <f t="shared" si="4"/>
        <v>0</v>
      </c>
      <c r="F157" s="78">
        <f>янв.14!H155+фев.14!H155+мар.14!H155+апр.14!H155+май.14!H155+июн.14!H155+июл.14!H155+авг.14!H155+сен.14!H155+окт.14!H155+ноя.14!H155</f>
        <v>0</v>
      </c>
      <c r="G157" s="11">
        <f>янв.14!G155</f>
        <v>0</v>
      </c>
      <c r="H157" s="11">
        <f>фев.14!G155</f>
        <v>0</v>
      </c>
      <c r="I157" s="11">
        <f>мар.14!G155</f>
        <v>0</v>
      </c>
      <c r="J157" s="11">
        <f>апр.14!G155</f>
        <v>0</v>
      </c>
      <c r="K157" s="11">
        <f>май.14!G155</f>
        <v>0</v>
      </c>
      <c r="L157" s="11">
        <f>июн.14!G155</f>
        <v>0</v>
      </c>
      <c r="M157" s="11">
        <f>июл.14!G155</f>
        <v>0</v>
      </c>
      <c r="N157" s="11">
        <f>авг.14!G155</f>
        <v>0</v>
      </c>
      <c r="O157" s="11">
        <f>сен.14!G155</f>
        <v>0</v>
      </c>
      <c r="P157" s="11">
        <f>окт.14!G155</f>
        <v>0</v>
      </c>
      <c r="Q157" s="11">
        <f>ноя.14!G155</f>
        <v>0</v>
      </c>
      <c r="R157" s="5"/>
    </row>
    <row r="158" spans="1:18" hidden="1" x14ac:dyDescent="0.25">
      <c r="A158" s="5"/>
      <c r="B158" s="5"/>
      <c r="C158" s="5">
        <v>159</v>
      </c>
      <c r="D158" s="69">
        <f>СВОД_2013!D161</f>
        <v>0</v>
      </c>
      <c r="E158" s="47">
        <f t="shared" si="4"/>
        <v>0</v>
      </c>
      <c r="F158" s="78">
        <f>янв.14!H156+фев.14!H156+мар.14!H156+апр.14!H156+май.14!H156+июн.14!H156+июл.14!H156+авг.14!H156+сен.14!H156+окт.14!H156+ноя.14!H156</f>
        <v>0</v>
      </c>
      <c r="G158" s="11">
        <f>янв.14!G156</f>
        <v>0</v>
      </c>
      <c r="H158" s="11">
        <f>фев.14!G156</f>
        <v>0</v>
      </c>
      <c r="I158" s="11">
        <f>мар.14!G156</f>
        <v>0</v>
      </c>
      <c r="J158" s="11">
        <f>апр.14!G156</f>
        <v>0</v>
      </c>
      <c r="K158" s="11">
        <f>май.14!G156</f>
        <v>0</v>
      </c>
      <c r="L158" s="11">
        <f>июн.14!G156</f>
        <v>0</v>
      </c>
      <c r="M158" s="11">
        <f>июл.14!G156</f>
        <v>0</v>
      </c>
      <c r="N158" s="11">
        <f>авг.14!G156</f>
        <v>0</v>
      </c>
      <c r="O158" s="11">
        <f>сен.14!G156</f>
        <v>0</v>
      </c>
      <c r="P158" s="11">
        <f>окт.14!G156</f>
        <v>0</v>
      </c>
      <c r="Q158" s="11">
        <f>ноя.14!G156</f>
        <v>0</v>
      </c>
      <c r="R158" s="5"/>
    </row>
    <row r="159" spans="1:18" hidden="1" x14ac:dyDescent="0.25">
      <c r="A159" s="5"/>
      <c r="B159" s="5"/>
      <c r="C159" s="5">
        <v>160</v>
      </c>
      <c r="D159" s="69">
        <f>СВОД_2013!D162</f>
        <v>0</v>
      </c>
      <c r="E159" s="47">
        <f t="shared" si="4"/>
        <v>0</v>
      </c>
      <c r="F159" s="78">
        <f>янв.14!H157+фев.14!H157+мар.14!H157+апр.14!H157+май.14!H157+июн.14!H157+июл.14!H157+авг.14!H157+сен.14!H157+окт.14!H157+ноя.14!H157</f>
        <v>0</v>
      </c>
      <c r="G159" s="11">
        <f>янв.14!G157</f>
        <v>0</v>
      </c>
      <c r="H159" s="11">
        <f>фев.14!G157</f>
        <v>0</v>
      </c>
      <c r="I159" s="11">
        <f>мар.14!G157</f>
        <v>0</v>
      </c>
      <c r="J159" s="11">
        <f>апр.14!G157</f>
        <v>0</v>
      </c>
      <c r="K159" s="11">
        <f>май.14!G157</f>
        <v>0</v>
      </c>
      <c r="L159" s="11">
        <f>июн.14!G157</f>
        <v>0</v>
      </c>
      <c r="M159" s="11">
        <f>июл.14!G157</f>
        <v>0</v>
      </c>
      <c r="N159" s="11">
        <f>авг.14!G157</f>
        <v>0</v>
      </c>
      <c r="O159" s="11">
        <f>сен.14!G157</f>
        <v>0</v>
      </c>
      <c r="P159" s="11">
        <f>окт.14!G157</f>
        <v>0</v>
      </c>
      <c r="Q159" s="11">
        <f>ноя.14!G157</f>
        <v>0</v>
      </c>
      <c r="R159" s="5"/>
    </row>
    <row r="160" spans="1:18" hidden="1" x14ac:dyDescent="0.25">
      <c r="A160" s="5"/>
      <c r="B160" s="5"/>
      <c r="C160" s="5">
        <v>161</v>
      </c>
      <c r="D160" s="69">
        <f>СВОД_2013!D163</f>
        <v>0</v>
      </c>
      <c r="E160" s="47">
        <f t="shared" si="4"/>
        <v>0</v>
      </c>
      <c r="F160" s="78">
        <f>янв.14!H158+фев.14!H158+мар.14!H158+апр.14!H158+май.14!H158+июн.14!H158+июл.14!H158+авг.14!H158+сен.14!H158+окт.14!H158+ноя.14!H158</f>
        <v>0</v>
      </c>
      <c r="G160" s="11">
        <f>янв.14!G158</f>
        <v>0</v>
      </c>
      <c r="H160" s="11">
        <f>фев.14!G158</f>
        <v>0</v>
      </c>
      <c r="I160" s="11">
        <f>мар.14!G158</f>
        <v>0</v>
      </c>
      <c r="J160" s="11">
        <f>апр.14!G158</f>
        <v>0</v>
      </c>
      <c r="K160" s="11">
        <f>май.14!G158</f>
        <v>0</v>
      </c>
      <c r="L160" s="11">
        <f>июн.14!G158</f>
        <v>0</v>
      </c>
      <c r="M160" s="11">
        <f>июл.14!G158</f>
        <v>0</v>
      </c>
      <c r="N160" s="11">
        <f>авг.14!G158</f>
        <v>0</v>
      </c>
      <c r="O160" s="11">
        <f>сен.14!G158</f>
        <v>0</v>
      </c>
      <c r="P160" s="11">
        <f>окт.14!G158</f>
        <v>0</v>
      </c>
      <c r="Q160" s="11">
        <f>ноя.14!G158</f>
        <v>0</v>
      </c>
      <c r="R160" s="5"/>
    </row>
    <row r="161" spans="1:18" hidden="1" x14ac:dyDescent="0.25">
      <c r="A161" s="5"/>
      <c r="B161" s="5"/>
      <c r="C161" s="5">
        <v>162</v>
      </c>
      <c r="D161" s="69">
        <f>СВОД_2013!D164</f>
        <v>0</v>
      </c>
      <c r="E161" s="47">
        <f t="shared" si="4"/>
        <v>0</v>
      </c>
      <c r="F161" s="78">
        <f>янв.14!H159+фев.14!H159+мар.14!H159+апр.14!H159+май.14!H159+июн.14!H159+июл.14!H159+авг.14!H159+сен.14!H159+окт.14!H159+ноя.14!H159</f>
        <v>0</v>
      </c>
      <c r="G161" s="11">
        <f>янв.14!G159</f>
        <v>0</v>
      </c>
      <c r="H161" s="11">
        <f>фев.14!G159</f>
        <v>0</v>
      </c>
      <c r="I161" s="11">
        <f>мар.14!G159</f>
        <v>0</v>
      </c>
      <c r="J161" s="11">
        <f>апр.14!G159</f>
        <v>0</v>
      </c>
      <c r="K161" s="11">
        <f>май.14!G159</f>
        <v>0</v>
      </c>
      <c r="L161" s="11">
        <f>июн.14!G159</f>
        <v>0</v>
      </c>
      <c r="M161" s="11">
        <f>июл.14!G159</f>
        <v>0</v>
      </c>
      <c r="N161" s="11">
        <f>авг.14!G159</f>
        <v>0</v>
      </c>
      <c r="O161" s="11">
        <f>сен.14!G159</f>
        <v>0</v>
      </c>
      <c r="P161" s="11">
        <f>окт.14!G159</f>
        <v>0</v>
      </c>
      <c r="Q161" s="11">
        <f>ноя.14!G159</f>
        <v>0</v>
      </c>
      <c r="R161" s="5"/>
    </row>
    <row r="162" spans="1:18" hidden="1" x14ac:dyDescent="0.25">
      <c r="A162" s="5"/>
      <c r="B162" s="5"/>
      <c r="C162" s="5">
        <v>163</v>
      </c>
      <c r="D162" s="69">
        <f>СВОД_2013!D165</f>
        <v>0</v>
      </c>
      <c r="E162" s="47">
        <f t="shared" si="4"/>
        <v>0</v>
      </c>
      <c r="F162" s="78">
        <f>янв.14!H160+фев.14!H160+мар.14!H160+апр.14!H160+май.14!H160+июн.14!H160+июл.14!H160+авг.14!H160+сен.14!H160+окт.14!H160+ноя.14!H160</f>
        <v>0</v>
      </c>
      <c r="G162" s="11">
        <f>янв.14!G160</f>
        <v>0</v>
      </c>
      <c r="H162" s="11">
        <f>фев.14!G160</f>
        <v>0</v>
      </c>
      <c r="I162" s="11">
        <f>мар.14!G160</f>
        <v>0</v>
      </c>
      <c r="J162" s="11">
        <f>апр.14!G160</f>
        <v>0</v>
      </c>
      <c r="K162" s="11">
        <f>май.14!G160</f>
        <v>0</v>
      </c>
      <c r="L162" s="11">
        <f>июн.14!G160</f>
        <v>0</v>
      </c>
      <c r="M162" s="11">
        <f>июл.14!G160</f>
        <v>0</v>
      </c>
      <c r="N162" s="11">
        <f>авг.14!G160</f>
        <v>0</v>
      </c>
      <c r="O162" s="11">
        <f>сен.14!G160</f>
        <v>0</v>
      </c>
      <c r="P162" s="11">
        <f>окт.14!G160</f>
        <v>0</v>
      </c>
      <c r="Q162" s="11">
        <f>ноя.14!G160</f>
        <v>0</v>
      </c>
      <c r="R162" s="5"/>
    </row>
    <row r="163" spans="1:18" hidden="1" x14ac:dyDescent="0.25">
      <c r="A163" s="5"/>
      <c r="B163" s="5"/>
      <c r="C163" s="5">
        <v>164</v>
      </c>
      <c r="D163" s="69">
        <f>СВОД_2013!D166</f>
        <v>0</v>
      </c>
      <c r="E163" s="47">
        <f t="shared" si="4"/>
        <v>0</v>
      </c>
      <c r="F163" s="78">
        <f>янв.14!H161+фев.14!H161+мар.14!H161+апр.14!H161+май.14!H161+июн.14!H161+июл.14!H161+авг.14!H161+сен.14!H161+окт.14!H161+ноя.14!H161</f>
        <v>0</v>
      </c>
      <c r="G163" s="11">
        <f>янв.14!G161</f>
        <v>0</v>
      </c>
      <c r="H163" s="11">
        <f>фев.14!G161</f>
        <v>0</v>
      </c>
      <c r="I163" s="11">
        <f>мар.14!G161</f>
        <v>0</v>
      </c>
      <c r="J163" s="11">
        <f>апр.14!G161</f>
        <v>0</v>
      </c>
      <c r="K163" s="11">
        <f>май.14!G161</f>
        <v>0</v>
      </c>
      <c r="L163" s="11">
        <f>июн.14!G161</f>
        <v>0</v>
      </c>
      <c r="M163" s="11">
        <f>июл.14!G161</f>
        <v>0</v>
      </c>
      <c r="N163" s="11">
        <f>авг.14!G161</f>
        <v>0</v>
      </c>
      <c r="O163" s="11">
        <f>сен.14!G161</f>
        <v>0</v>
      </c>
      <c r="P163" s="11">
        <f>окт.14!G161</f>
        <v>0</v>
      </c>
      <c r="Q163" s="11">
        <f>ноя.14!G161</f>
        <v>0</v>
      </c>
      <c r="R163" s="5"/>
    </row>
    <row r="164" spans="1:18" hidden="1" x14ac:dyDescent="0.25">
      <c r="A164" s="5"/>
      <c r="B164" s="5"/>
      <c r="C164" s="5">
        <v>165</v>
      </c>
      <c r="D164" s="69">
        <f>СВОД_2013!D167</f>
        <v>0</v>
      </c>
      <c r="E164" s="47">
        <f t="shared" si="4"/>
        <v>0</v>
      </c>
      <c r="F164" s="78">
        <f>янв.14!H162+фев.14!H162+мар.14!H162+апр.14!H162+май.14!H162+июн.14!H162+июл.14!H162+авг.14!H162+сен.14!H162+окт.14!H162+ноя.14!H162</f>
        <v>0</v>
      </c>
      <c r="G164" s="11">
        <f>янв.14!G162</f>
        <v>0</v>
      </c>
      <c r="H164" s="11">
        <f>фев.14!G162</f>
        <v>0</v>
      </c>
      <c r="I164" s="11">
        <f>мар.14!G162</f>
        <v>0</v>
      </c>
      <c r="J164" s="11">
        <f>апр.14!G162</f>
        <v>0</v>
      </c>
      <c r="K164" s="11">
        <f>май.14!G162</f>
        <v>0</v>
      </c>
      <c r="L164" s="11">
        <f>июн.14!G162</f>
        <v>0</v>
      </c>
      <c r="M164" s="11">
        <f>июл.14!G162</f>
        <v>0</v>
      </c>
      <c r="N164" s="11">
        <f>авг.14!G162</f>
        <v>0</v>
      </c>
      <c r="O164" s="11">
        <f>сен.14!G162</f>
        <v>0</v>
      </c>
      <c r="P164" s="11">
        <f>окт.14!G162</f>
        <v>0</v>
      </c>
      <c r="Q164" s="11">
        <f>ноя.14!G162</f>
        <v>0</v>
      </c>
      <c r="R164" s="5"/>
    </row>
    <row r="165" spans="1:18" hidden="1" x14ac:dyDescent="0.25">
      <c r="A165" s="5"/>
      <c r="B165" s="5"/>
      <c r="C165" s="5">
        <v>166</v>
      </c>
      <c r="D165" s="69">
        <f>СВОД_2013!D168</f>
        <v>0</v>
      </c>
      <c r="E165" s="47">
        <f t="shared" si="4"/>
        <v>0</v>
      </c>
      <c r="F165" s="78">
        <f>янв.14!H163+фев.14!H163+мар.14!H163+апр.14!H163+май.14!H163+июн.14!H163+июл.14!H163+авг.14!H163+сен.14!H163+окт.14!H163+ноя.14!H163</f>
        <v>0</v>
      </c>
      <c r="G165" s="11">
        <f>янв.14!G163</f>
        <v>0</v>
      </c>
      <c r="H165" s="11">
        <f>фев.14!G163</f>
        <v>0</v>
      </c>
      <c r="I165" s="11">
        <f>мар.14!G163</f>
        <v>0</v>
      </c>
      <c r="J165" s="11">
        <f>апр.14!G163</f>
        <v>0</v>
      </c>
      <c r="K165" s="11">
        <f>май.14!G163</f>
        <v>0</v>
      </c>
      <c r="L165" s="11">
        <f>июн.14!G163</f>
        <v>0</v>
      </c>
      <c r="M165" s="11">
        <f>июл.14!G163</f>
        <v>0</v>
      </c>
      <c r="N165" s="11">
        <f>авг.14!G163</f>
        <v>0</v>
      </c>
      <c r="O165" s="11">
        <f>сен.14!G163</f>
        <v>0</v>
      </c>
      <c r="P165" s="11">
        <f>окт.14!G163</f>
        <v>0</v>
      </c>
      <c r="Q165" s="11">
        <f>ноя.14!G163</f>
        <v>0</v>
      </c>
      <c r="R165" s="5"/>
    </row>
    <row r="166" spans="1:18" hidden="1" x14ac:dyDescent="0.25">
      <c r="A166" s="5"/>
      <c r="B166" s="5"/>
      <c r="C166" s="5">
        <v>167</v>
      </c>
      <c r="D166" s="69">
        <f>СВОД_2013!D169</f>
        <v>0</v>
      </c>
      <c r="E166" s="47">
        <f t="shared" ref="E166:E172" si="5">F166-G166-H166-I166-J166-K166-L166-M166-N166-O166-P166-Q166-R166+D166</f>
        <v>0</v>
      </c>
      <c r="F166" s="78">
        <f>янв.14!H164+фев.14!H164+мар.14!H164+апр.14!H164+май.14!H164+июн.14!H164+июл.14!H164+авг.14!H164+сен.14!H164+окт.14!H164+ноя.14!H164</f>
        <v>0</v>
      </c>
      <c r="G166" s="11">
        <f>янв.14!G164</f>
        <v>0</v>
      </c>
      <c r="H166" s="11">
        <f>фев.14!G164</f>
        <v>0</v>
      </c>
      <c r="I166" s="11">
        <f>мар.14!G164</f>
        <v>0</v>
      </c>
      <c r="J166" s="11">
        <f>апр.14!G164</f>
        <v>0</v>
      </c>
      <c r="K166" s="11">
        <f>май.14!G164</f>
        <v>0</v>
      </c>
      <c r="L166" s="11">
        <f>июн.14!G164</f>
        <v>0</v>
      </c>
      <c r="M166" s="11">
        <f>июл.14!G164</f>
        <v>0</v>
      </c>
      <c r="N166" s="11">
        <f>авг.14!G164</f>
        <v>0</v>
      </c>
      <c r="O166" s="11">
        <f>сен.14!G164</f>
        <v>0</v>
      </c>
      <c r="P166" s="11">
        <f>окт.14!G164</f>
        <v>0</v>
      </c>
      <c r="Q166" s="11">
        <f>ноя.14!G164</f>
        <v>0</v>
      </c>
      <c r="R166" s="5"/>
    </row>
    <row r="167" spans="1:18" hidden="1" x14ac:dyDescent="0.25">
      <c r="A167" s="5"/>
      <c r="B167" s="5"/>
      <c r="C167" s="5">
        <v>168</v>
      </c>
      <c r="D167" s="69">
        <f>СВОД_2013!D170</f>
        <v>0</v>
      </c>
      <c r="E167" s="47">
        <f t="shared" si="5"/>
        <v>0</v>
      </c>
      <c r="F167" s="78">
        <f>янв.14!H165+фев.14!H165+мар.14!H165+апр.14!H165+май.14!H165+июн.14!H165+июл.14!H165+авг.14!H165+сен.14!H165+окт.14!H165+ноя.14!H165</f>
        <v>0</v>
      </c>
      <c r="G167" s="11">
        <f>янв.14!G165</f>
        <v>0</v>
      </c>
      <c r="H167" s="11">
        <f>фев.14!G165</f>
        <v>0</v>
      </c>
      <c r="I167" s="11">
        <f>мар.14!G165</f>
        <v>0</v>
      </c>
      <c r="J167" s="11">
        <f>апр.14!G165</f>
        <v>0</v>
      </c>
      <c r="K167" s="11">
        <f>май.14!G165</f>
        <v>0</v>
      </c>
      <c r="L167" s="11">
        <f>июн.14!G165</f>
        <v>0</v>
      </c>
      <c r="M167" s="11">
        <f>июл.14!G165</f>
        <v>0</v>
      </c>
      <c r="N167" s="11">
        <f>авг.14!G165</f>
        <v>0</v>
      </c>
      <c r="O167" s="11">
        <f>сен.14!G165</f>
        <v>0</v>
      </c>
      <c r="P167" s="11">
        <f>окт.14!G165</f>
        <v>0</v>
      </c>
      <c r="Q167" s="11">
        <f>ноя.14!G165</f>
        <v>0</v>
      </c>
      <c r="R167" s="5"/>
    </row>
    <row r="168" spans="1:18" hidden="1" x14ac:dyDescent="0.25">
      <c r="A168" s="5"/>
      <c r="B168" s="5"/>
      <c r="C168" s="5">
        <v>169</v>
      </c>
      <c r="D168" s="69">
        <f>СВОД_2013!D171</f>
        <v>0</v>
      </c>
      <c r="E168" s="47">
        <f t="shared" si="5"/>
        <v>0</v>
      </c>
      <c r="F168" s="78">
        <f>янв.14!H166+фев.14!H166+мар.14!H166+апр.14!H166+май.14!H166+июн.14!H166+июл.14!H166+авг.14!H166+сен.14!H166+окт.14!H166+ноя.14!H166</f>
        <v>0</v>
      </c>
      <c r="G168" s="11">
        <f>янв.14!G166</f>
        <v>0</v>
      </c>
      <c r="H168" s="11">
        <f>фев.14!G166</f>
        <v>0</v>
      </c>
      <c r="I168" s="11">
        <f>мар.14!G166</f>
        <v>0</v>
      </c>
      <c r="J168" s="11">
        <f>апр.14!G166</f>
        <v>0</v>
      </c>
      <c r="K168" s="11">
        <f>май.14!G166</f>
        <v>0</v>
      </c>
      <c r="L168" s="11">
        <f>июн.14!G166</f>
        <v>0</v>
      </c>
      <c r="M168" s="11">
        <f>июл.14!G166</f>
        <v>0</v>
      </c>
      <c r="N168" s="11">
        <f>авг.14!G166</f>
        <v>0</v>
      </c>
      <c r="O168" s="11">
        <f>сен.14!G166</f>
        <v>0</v>
      </c>
      <c r="P168" s="11">
        <f>окт.14!G166</f>
        <v>0</v>
      </c>
      <c r="Q168" s="11">
        <f>ноя.14!G166</f>
        <v>0</v>
      </c>
      <c r="R168" s="5"/>
    </row>
    <row r="169" spans="1:18" x14ac:dyDescent="0.25">
      <c r="A169" s="5"/>
      <c r="B169" s="5" t="s">
        <v>106</v>
      </c>
      <c r="C169" s="5">
        <v>170</v>
      </c>
      <c r="D169" s="69">
        <f>СВОД_2013!D172</f>
        <v>0</v>
      </c>
      <c r="E169" s="47">
        <f t="shared" si="5"/>
        <v>-1023.8187999999998</v>
      </c>
      <c r="F169" s="78">
        <f>янв.14!H167+фев.14!H167+мар.14!H167+апр.14!H167+май.14!H167+июн.14!H167+июл.14!H167+авг.14!H167+сен.14!H167+окт.14!H167+ноя.14!H167</f>
        <v>0</v>
      </c>
      <c r="G169" s="11">
        <f>янв.14!G167</f>
        <v>0</v>
      </c>
      <c r="H169" s="11">
        <f>фев.14!G167</f>
        <v>0</v>
      </c>
      <c r="I169" s="11">
        <f>мар.14!G167</f>
        <v>0</v>
      </c>
      <c r="J169" s="11">
        <f>апр.14!G167</f>
        <v>0</v>
      </c>
      <c r="K169" s="11">
        <f>май.14!G167</f>
        <v>40.621299999999998</v>
      </c>
      <c r="L169" s="11">
        <f>июн.14!G167</f>
        <v>486.61349999999999</v>
      </c>
      <c r="M169" s="11">
        <f>июл.14!G167</f>
        <v>249.54599999999994</v>
      </c>
      <c r="N169" s="11">
        <f>авг.14!G167</f>
        <v>72.314000000000036</v>
      </c>
      <c r="O169" s="11">
        <f>сен.14!G167</f>
        <v>157.58599999999996</v>
      </c>
      <c r="P169" s="11">
        <f>окт.14!G167</f>
        <v>17.137999999999977</v>
      </c>
      <c r="Q169" s="11">
        <f>ноя.14!G167</f>
        <v>0</v>
      </c>
      <c r="R169" s="5"/>
    </row>
    <row r="170" spans="1:18" hidden="1" x14ac:dyDescent="0.25">
      <c r="A170" s="5"/>
      <c r="B170" s="5"/>
      <c r="C170" s="5">
        <v>171</v>
      </c>
      <c r="D170" s="69">
        <f>СВОД_2013!D173</f>
        <v>0</v>
      </c>
      <c r="E170" s="47">
        <f t="shared" si="5"/>
        <v>0</v>
      </c>
      <c r="F170" s="78">
        <f>янв.14!H168+фев.14!H168+мар.14!H168+апр.14!H168+май.14!H168+июн.14!H168+июл.14!H168+авг.14!H168+сен.14!H168+окт.14!H168+ноя.14!H168</f>
        <v>0</v>
      </c>
      <c r="G170" s="11">
        <f>янв.14!G168</f>
        <v>0</v>
      </c>
      <c r="H170" s="11">
        <f>фев.14!G168</f>
        <v>0</v>
      </c>
      <c r="I170" s="11">
        <f>мар.14!G168</f>
        <v>0</v>
      </c>
      <c r="J170" s="11">
        <f>апр.14!G168</f>
        <v>0</v>
      </c>
      <c r="K170" s="11">
        <f>май.14!G168</f>
        <v>0</v>
      </c>
      <c r="L170" s="11">
        <f>июн.14!G168</f>
        <v>0</v>
      </c>
      <c r="M170" s="11">
        <f>июл.14!G168</f>
        <v>0</v>
      </c>
      <c r="N170" s="11">
        <f>авг.14!G168</f>
        <v>0</v>
      </c>
      <c r="O170" s="11">
        <f>сен.14!G168</f>
        <v>0</v>
      </c>
      <c r="P170" s="11">
        <f>окт.14!G168</f>
        <v>0</v>
      </c>
      <c r="Q170" s="11">
        <f>ноя.14!G168</f>
        <v>0</v>
      </c>
      <c r="R170" s="5"/>
    </row>
    <row r="171" spans="1:18" hidden="1" x14ac:dyDescent="0.25">
      <c r="A171" s="65">
        <v>79853382375</v>
      </c>
      <c r="B171" s="5" t="s">
        <v>38</v>
      </c>
      <c r="C171" s="5">
        <v>172</v>
      </c>
      <c r="D171" s="69">
        <f>СВОД_2013!D174</f>
        <v>-287.79769999999996</v>
      </c>
      <c r="E171" s="47">
        <f t="shared" si="5"/>
        <v>1172.9948000000004</v>
      </c>
      <c r="F171" s="78">
        <f>янв.14!H169+фев.14!H169+мар.14!H169+апр.14!H169+май.14!H169+июн.14!H169+июл.14!H169+авг.14!H169+сен.14!H169+окт.14!H169+ноя.14!H169</f>
        <v>3000</v>
      </c>
      <c r="G171" s="11">
        <f>янв.14!G169</f>
        <v>0</v>
      </c>
      <c r="H171" s="11">
        <f>фев.14!G169</f>
        <v>0</v>
      </c>
      <c r="I171" s="11">
        <f>мар.14!G169</f>
        <v>0</v>
      </c>
      <c r="J171" s="11">
        <f>апр.14!G169</f>
        <v>0</v>
      </c>
      <c r="K171" s="11">
        <f>май.14!G169</f>
        <v>147.6883</v>
      </c>
      <c r="L171" s="11">
        <f>июн.14!G169</f>
        <v>205.15159999999997</v>
      </c>
      <c r="M171" s="11">
        <f>июл.14!G169</f>
        <v>0</v>
      </c>
      <c r="N171" s="11">
        <f>авг.14!G169</f>
        <v>0</v>
      </c>
      <c r="O171" s="11">
        <f>сен.14!G169</f>
        <v>346.6474</v>
      </c>
      <c r="P171" s="11">
        <f>окт.14!G169</f>
        <v>839.72019999999986</v>
      </c>
      <c r="Q171" s="11">
        <f>ноя.14!G169</f>
        <v>0</v>
      </c>
      <c r="R171" s="5"/>
    </row>
    <row r="172" spans="1:18" x14ac:dyDescent="0.25">
      <c r="A172" s="65">
        <v>79167968427</v>
      </c>
      <c r="B172" s="5" t="s">
        <v>39</v>
      </c>
      <c r="C172" s="5">
        <v>173</v>
      </c>
      <c r="D172" s="77">
        <f>СВОД_2013!D175</f>
        <v>0</v>
      </c>
      <c r="E172" s="47">
        <f t="shared" si="5"/>
        <v>-11166.812599999997</v>
      </c>
      <c r="F172" s="78">
        <f>янв.14!H170+фев.14!H170+мар.14!H170+апр.14!H170+май.14!H170+июн.14!H170+июл.14!H170+авг.14!H170+сен.14!H170+окт.14!H170+ноя.14!H170</f>
        <v>20000</v>
      </c>
      <c r="G172" s="11">
        <f>янв.14!G170</f>
        <v>6.1753999999999998</v>
      </c>
      <c r="H172" s="11">
        <f>фев.14!G170</f>
        <v>1203.0801999999999</v>
      </c>
      <c r="I172" s="11">
        <f>мар.14!G170</f>
        <v>5127.0657000000001</v>
      </c>
      <c r="J172" s="11">
        <f>апр.14!G170</f>
        <v>4181.226999999999</v>
      </c>
      <c r="K172" s="11">
        <f>май.14!G170</f>
        <v>2541.9790999999991</v>
      </c>
      <c r="L172" s="11">
        <f>июн.14!G170</f>
        <v>1309.7462000000014</v>
      </c>
      <c r="M172" s="11">
        <f>июл.14!G170</f>
        <v>1856.1289999999988</v>
      </c>
      <c r="N172" s="11">
        <f>авг.14!G170</f>
        <v>873.41099999999915</v>
      </c>
      <c r="O172" s="11">
        <f>сен.14!G170</f>
        <v>1828.6664000000019</v>
      </c>
      <c r="P172" s="11">
        <f>окт.14!G170</f>
        <v>5485.3303999999989</v>
      </c>
      <c r="Q172" s="11">
        <f>ноя.14!G170</f>
        <v>6754.002199999999</v>
      </c>
      <c r="R172" s="5"/>
    </row>
    <row r="173" spans="1:18" hidden="1" x14ac:dyDescent="0.25">
      <c r="A173" s="5"/>
      <c r="B173" s="5" t="s">
        <v>71</v>
      </c>
      <c r="C173" s="12">
        <v>174</v>
      </c>
      <c r="D173" s="69">
        <f>СВОД_2013!D176</f>
        <v>0</v>
      </c>
      <c r="E173" s="47">
        <f t="shared" ref="E173:E198" si="6">F173-G173-H173-I173-J173-K173-L173-M173-N173-O173-P173-Q173-R173+D173</f>
        <v>0</v>
      </c>
      <c r="F173" s="78">
        <f>янв.14!H171+фев.14!H171+мар.14!H171+апр.14!H171+май.14!H171+июн.14!H171+июл.14!H171+авг.14!H171+сен.14!H171+окт.14!H171+ноя.14!H171</f>
        <v>0</v>
      </c>
      <c r="G173" s="11">
        <f>янв.14!G171</f>
        <v>0</v>
      </c>
      <c r="H173" s="11">
        <f>фев.14!G171</f>
        <v>0</v>
      </c>
      <c r="I173" s="11">
        <f>мар.14!G171</f>
        <v>0</v>
      </c>
      <c r="J173" s="11">
        <f>апр.14!G171</f>
        <v>0</v>
      </c>
      <c r="K173" s="11">
        <f>май.14!G171</f>
        <v>0</v>
      </c>
      <c r="L173" s="11">
        <f>июн.14!G171</f>
        <v>0</v>
      </c>
      <c r="M173" s="11">
        <f>июл.14!G171</f>
        <v>0</v>
      </c>
      <c r="N173" s="11">
        <f>авг.14!G171</f>
        <v>0</v>
      </c>
      <c r="O173" s="11">
        <f>сен.14!G171</f>
        <v>0</v>
      </c>
      <c r="P173" s="11">
        <f>окт.14!G171</f>
        <v>0</v>
      </c>
      <c r="Q173" s="11">
        <f>ноя.14!G171</f>
        <v>0</v>
      </c>
      <c r="R173" s="5"/>
    </row>
    <row r="174" spans="1:18" hidden="1" x14ac:dyDescent="0.25">
      <c r="A174" s="5"/>
      <c r="B174" s="5"/>
      <c r="C174" s="5">
        <f>175</f>
        <v>175</v>
      </c>
      <c r="D174" s="69">
        <f>СВОД_2013!D177</f>
        <v>0</v>
      </c>
      <c r="E174" s="47">
        <f t="shared" si="6"/>
        <v>0</v>
      </c>
      <c r="F174" s="78">
        <f>янв.14!H172+фев.14!H172+мар.14!H172+апр.14!H172+май.14!H172+июн.14!H172+июл.14!H172+авг.14!H172+сен.14!H172+окт.14!H172+ноя.14!H172</f>
        <v>0</v>
      </c>
      <c r="G174" s="11">
        <f>янв.14!G172</f>
        <v>0</v>
      </c>
      <c r="H174" s="11">
        <f>фев.14!G172</f>
        <v>0</v>
      </c>
      <c r="I174" s="11">
        <f>мар.14!G172</f>
        <v>0</v>
      </c>
      <c r="J174" s="11">
        <f>апр.14!G172</f>
        <v>0</v>
      </c>
      <c r="K174" s="11">
        <f>май.14!G172</f>
        <v>0</v>
      </c>
      <c r="L174" s="11">
        <f>июн.14!G172</f>
        <v>0</v>
      </c>
      <c r="M174" s="11">
        <f>июл.14!G172</f>
        <v>0</v>
      </c>
      <c r="N174" s="11">
        <f>авг.14!G172</f>
        <v>0</v>
      </c>
      <c r="O174" s="11">
        <f>сен.14!G172</f>
        <v>0</v>
      </c>
      <c r="P174" s="11">
        <f>окт.14!G172</f>
        <v>0</v>
      </c>
      <c r="Q174" s="11">
        <f>ноя.14!G172</f>
        <v>0</v>
      </c>
      <c r="R174" s="5"/>
    </row>
    <row r="175" spans="1:18" hidden="1" x14ac:dyDescent="0.25">
      <c r="A175" s="5"/>
      <c r="B175" s="5"/>
      <c r="C175" s="5">
        <v>176</v>
      </c>
      <c r="D175" s="69">
        <f>СВОД_2013!D178</f>
        <v>0</v>
      </c>
      <c r="E175" s="47">
        <f t="shared" si="6"/>
        <v>0</v>
      </c>
      <c r="F175" s="78">
        <f>янв.14!H173+фев.14!H173+мар.14!H173+апр.14!H173+май.14!H173+июн.14!H173+июл.14!H173+авг.14!H173+сен.14!H173+окт.14!H173+ноя.14!H173</f>
        <v>0</v>
      </c>
      <c r="G175" s="11">
        <f>янв.14!G173</f>
        <v>0</v>
      </c>
      <c r="H175" s="11">
        <f>фев.14!G173</f>
        <v>0</v>
      </c>
      <c r="I175" s="11">
        <f>мар.14!G173</f>
        <v>0</v>
      </c>
      <c r="J175" s="11">
        <f>апр.14!G173</f>
        <v>0</v>
      </c>
      <c r="K175" s="11">
        <f>май.14!G173</f>
        <v>0</v>
      </c>
      <c r="L175" s="11">
        <f>июн.14!G173</f>
        <v>0</v>
      </c>
      <c r="M175" s="11">
        <f>июл.14!G173</f>
        <v>0</v>
      </c>
      <c r="N175" s="11">
        <f>авг.14!G173</f>
        <v>0</v>
      </c>
      <c r="O175" s="11">
        <f>сен.14!G173</f>
        <v>0</v>
      </c>
      <c r="P175" s="11">
        <f>окт.14!G173</f>
        <v>0</v>
      </c>
      <c r="Q175" s="11">
        <f>ноя.14!G173</f>
        <v>0</v>
      </c>
      <c r="R175" s="5"/>
    </row>
    <row r="176" spans="1:18" hidden="1" x14ac:dyDescent="0.25">
      <c r="A176" s="5"/>
      <c r="B176" s="5"/>
      <c r="C176" s="5">
        <v>177</v>
      </c>
      <c r="D176" s="69">
        <f>СВОД_2013!D179</f>
        <v>0</v>
      </c>
      <c r="E176" s="47">
        <f t="shared" si="6"/>
        <v>0</v>
      </c>
      <c r="F176" s="78">
        <f>янв.14!H174+фев.14!H174+мар.14!H174+апр.14!H174+май.14!H174+июн.14!H174+июл.14!H174+авг.14!H174+сен.14!H174+окт.14!H174+ноя.14!H174</f>
        <v>0</v>
      </c>
      <c r="G176" s="11">
        <f>янв.14!G174</f>
        <v>0</v>
      </c>
      <c r="H176" s="11">
        <f>фев.14!G174</f>
        <v>0</v>
      </c>
      <c r="I176" s="11">
        <f>мар.14!G174</f>
        <v>0</v>
      </c>
      <c r="J176" s="11">
        <f>апр.14!G174</f>
        <v>0</v>
      </c>
      <c r="K176" s="11">
        <f>май.14!G174</f>
        <v>0</v>
      </c>
      <c r="L176" s="11">
        <f>июн.14!G174</f>
        <v>0</v>
      </c>
      <c r="M176" s="11">
        <f>июл.14!G174</f>
        <v>0</v>
      </c>
      <c r="N176" s="11">
        <f>авг.14!G174</f>
        <v>0</v>
      </c>
      <c r="O176" s="11">
        <f>сен.14!G174</f>
        <v>0</v>
      </c>
      <c r="P176" s="11">
        <f>окт.14!G174</f>
        <v>0</v>
      </c>
      <c r="Q176" s="11">
        <f>ноя.14!G174</f>
        <v>0</v>
      </c>
      <c r="R176" s="5"/>
    </row>
    <row r="177" spans="1:18" hidden="1" x14ac:dyDescent="0.25">
      <c r="A177" s="5"/>
      <c r="B177" s="5"/>
      <c r="C177" s="5">
        <v>178</v>
      </c>
      <c r="D177" s="69">
        <f>СВОД_2013!D180</f>
        <v>0</v>
      </c>
      <c r="E177" s="47">
        <f t="shared" si="6"/>
        <v>0</v>
      </c>
      <c r="F177" s="78">
        <f>янв.14!H175+фев.14!H175+мар.14!H175+апр.14!H175+май.14!H175+июн.14!H175+июл.14!H175+авг.14!H175+сен.14!H175+окт.14!H175+ноя.14!H175</f>
        <v>0</v>
      </c>
      <c r="G177" s="11">
        <f>янв.14!G175</f>
        <v>0</v>
      </c>
      <c r="H177" s="11">
        <f>фев.14!G175</f>
        <v>0</v>
      </c>
      <c r="I177" s="11">
        <f>мар.14!G175</f>
        <v>0</v>
      </c>
      <c r="J177" s="11">
        <f>апр.14!G175</f>
        <v>0</v>
      </c>
      <c r="K177" s="11">
        <f>май.14!G175</f>
        <v>0</v>
      </c>
      <c r="L177" s="11">
        <f>июн.14!G175</f>
        <v>0</v>
      </c>
      <c r="M177" s="11">
        <f>июл.14!G175</f>
        <v>0</v>
      </c>
      <c r="N177" s="11">
        <f>авг.14!G175</f>
        <v>0</v>
      </c>
      <c r="O177" s="11">
        <f>сен.14!G175</f>
        <v>0</v>
      </c>
      <c r="P177" s="11">
        <f>окт.14!G175</f>
        <v>0</v>
      </c>
      <c r="Q177" s="11">
        <f>ноя.14!G175</f>
        <v>0</v>
      </c>
      <c r="R177" s="5"/>
    </row>
    <row r="178" spans="1:18" hidden="1" x14ac:dyDescent="0.25">
      <c r="A178" s="5"/>
      <c r="B178" s="5"/>
      <c r="C178" s="5">
        <v>179</v>
      </c>
      <c r="D178" s="69">
        <f>СВОД_2013!D181</f>
        <v>0</v>
      </c>
      <c r="E178" s="47">
        <f t="shared" si="6"/>
        <v>0</v>
      </c>
      <c r="F178" s="78">
        <f>янв.14!H176+фев.14!H176+мар.14!H176+апр.14!H176+май.14!H176+июн.14!H176+июл.14!H176+авг.14!H176+сен.14!H176+окт.14!H176+ноя.14!H176</f>
        <v>0</v>
      </c>
      <c r="G178" s="11">
        <f>янв.14!G176</f>
        <v>0</v>
      </c>
      <c r="H178" s="11">
        <f>фев.14!G176</f>
        <v>0</v>
      </c>
      <c r="I178" s="11">
        <f>мар.14!G176</f>
        <v>0</v>
      </c>
      <c r="J178" s="11">
        <f>апр.14!G176</f>
        <v>0</v>
      </c>
      <c r="K178" s="11">
        <f>май.14!G176</f>
        <v>0</v>
      </c>
      <c r="L178" s="11">
        <f>июн.14!G176</f>
        <v>0</v>
      </c>
      <c r="M178" s="11">
        <f>июл.14!G176</f>
        <v>0</v>
      </c>
      <c r="N178" s="11">
        <f>авг.14!G176</f>
        <v>0</v>
      </c>
      <c r="O178" s="11">
        <f>сен.14!G176</f>
        <v>0</v>
      </c>
      <c r="P178" s="11">
        <f>окт.14!G176</f>
        <v>0</v>
      </c>
      <c r="Q178" s="11">
        <f>ноя.14!G176</f>
        <v>0</v>
      </c>
      <c r="R178" s="5"/>
    </row>
    <row r="179" spans="1:18" hidden="1" x14ac:dyDescent="0.25">
      <c r="A179" s="5"/>
      <c r="B179" s="5"/>
      <c r="C179" s="5">
        <v>180</v>
      </c>
      <c r="D179" s="69">
        <f>СВОД_2013!D182</f>
        <v>0</v>
      </c>
      <c r="E179" s="47">
        <f t="shared" si="6"/>
        <v>0</v>
      </c>
      <c r="F179" s="78">
        <f>янв.14!H177+фев.14!H177+мар.14!H177+апр.14!H177+май.14!H177+июн.14!H177+июл.14!H177+авг.14!H177+сен.14!H177+окт.14!H177+ноя.14!H177</f>
        <v>0</v>
      </c>
      <c r="G179" s="11">
        <f>янв.14!G177</f>
        <v>0</v>
      </c>
      <c r="H179" s="11">
        <f>фев.14!G177</f>
        <v>0</v>
      </c>
      <c r="I179" s="11">
        <f>мар.14!G177</f>
        <v>0</v>
      </c>
      <c r="J179" s="11">
        <f>апр.14!G177</f>
        <v>0</v>
      </c>
      <c r="K179" s="11">
        <f>май.14!G177</f>
        <v>0</v>
      </c>
      <c r="L179" s="11">
        <f>июн.14!G177</f>
        <v>0</v>
      </c>
      <c r="M179" s="11">
        <f>июл.14!G177</f>
        <v>0</v>
      </c>
      <c r="N179" s="11">
        <f>авг.14!G177</f>
        <v>0</v>
      </c>
      <c r="O179" s="11">
        <f>сен.14!G177</f>
        <v>0</v>
      </c>
      <c r="P179" s="11">
        <f>окт.14!G177</f>
        <v>0</v>
      </c>
      <c r="Q179" s="11">
        <f>ноя.14!G177</f>
        <v>0</v>
      </c>
      <c r="R179" s="5"/>
    </row>
    <row r="180" spans="1:18" hidden="1" x14ac:dyDescent="0.25">
      <c r="A180" s="5"/>
      <c r="B180" s="5"/>
      <c r="C180" s="5">
        <v>181</v>
      </c>
      <c r="D180" s="69">
        <f>СВОД_2013!D183</f>
        <v>0</v>
      </c>
      <c r="E180" s="47">
        <f t="shared" si="6"/>
        <v>0</v>
      </c>
      <c r="F180" s="78">
        <f>янв.14!H178+фев.14!H178+мар.14!H178+апр.14!H178+май.14!H178+июн.14!H178+июл.14!H178+авг.14!H178+сен.14!H178+окт.14!H178+ноя.14!H178</f>
        <v>0</v>
      </c>
      <c r="G180" s="11">
        <f>янв.14!G178</f>
        <v>0</v>
      </c>
      <c r="H180" s="11">
        <f>фев.14!G178</f>
        <v>0</v>
      </c>
      <c r="I180" s="11">
        <f>мар.14!G178</f>
        <v>0</v>
      </c>
      <c r="J180" s="11">
        <f>апр.14!G178</f>
        <v>0</v>
      </c>
      <c r="K180" s="11">
        <f>май.14!G178</f>
        <v>0</v>
      </c>
      <c r="L180" s="11">
        <f>июн.14!G178</f>
        <v>0</v>
      </c>
      <c r="M180" s="11">
        <f>июл.14!G178</f>
        <v>0</v>
      </c>
      <c r="N180" s="11">
        <f>авг.14!G178</f>
        <v>0</v>
      </c>
      <c r="O180" s="11">
        <f>сен.14!G178</f>
        <v>0</v>
      </c>
      <c r="P180" s="11">
        <f>окт.14!G178</f>
        <v>0</v>
      </c>
      <c r="Q180" s="11">
        <f>ноя.14!G178</f>
        <v>0</v>
      </c>
      <c r="R180" s="5"/>
    </row>
    <row r="181" spans="1:18" hidden="1" x14ac:dyDescent="0.25">
      <c r="A181" s="5"/>
      <c r="B181" s="5"/>
      <c r="C181" s="5">
        <v>182</v>
      </c>
      <c r="D181" s="69">
        <f>СВОД_2013!D184</f>
        <v>0</v>
      </c>
      <c r="E181" s="47">
        <f t="shared" si="6"/>
        <v>0</v>
      </c>
      <c r="F181" s="78">
        <f>янв.14!H179+фев.14!H179+мар.14!H179+апр.14!H179+май.14!H179+июн.14!H179+июл.14!H179+авг.14!H179+сен.14!H179+окт.14!H179+ноя.14!H179</f>
        <v>0</v>
      </c>
      <c r="G181" s="11">
        <f>янв.14!G179</f>
        <v>0</v>
      </c>
      <c r="H181" s="11">
        <f>фев.14!G179</f>
        <v>0</v>
      </c>
      <c r="I181" s="11">
        <f>мар.14!G179</f>
        <v>0</v>
      </c>
      <c r="J181" s="11">
        <f>апр.14!G179</f>
        <v>0</v>
      </c>
      <c r="K181" s="11">
        <f>май.14!G179</f>
        <v>0</v>
      </c>
      <c r="L181" s="11">
        <f>июн.14!G179</f>
        <v>0</v>
      </c>
      <c r="M181" s="11">
        <f>июл.14!G179</f>
        <v>0</v>
      </c>
      <c r="N181" s="11">
        <f>авг.14!G179</f>
        <v>0</v>
      </c>
      <c r="O181" s="11">
        <f>сен.14!G179</f>
        <v>0</v>
      </c>
      <c r="P181" s="11">
        <f>окт.14!G179</f>
        <v>0</v>
      </c>
      <c r="Q181" s="11">
        <f>ноя.14!G179</f>
        <v>0</v>
      </c>
      <c r="R181" s="5"/>
    </row>
    <row r="182" spans="1:18" hidden="1" x14ac:dyDescent="0.25">
      <c r="A182" s="5"/>
      <c r="B182" s="5"/>
      <c r="C182" s="5">
        <v>183</v>
      </c>
      <c r="D182" s="69">
        <f>СВОД_2013!D185</f>
        <v>0</v>
      </c>
      <c r="E182" s="47">
        <f t="shared" si="6"/>
        <v>0</v>
      </c>
      <c r="F182" s="78">
        <f>янв.14!H180+фев.14!H180+мар.14!H180+апр.14!H180+май.14!H180+июн.14!H180+июл.14!H180+авг.14!H180+сен.14!H180+окт.14!H180+ноя.14!H180</f>
        <v>0</v>
      </c>
      <c r="G182" s="11">
        <f>янв.14!G180</f>
        <v>0</v>
      </c>
      <c r="H182" s="11">
        <f>фев.14!G180</f>
        <v>0</v>
      </c>
      <c r="I182" s="11">
        <f>мар.14!G180</f>
        <v>0</v>
      </c>
      <c r="J182" s="11">
        <f>апр.14!G180</f>
        <v>0</v>
      </c>
      <c r="K182" s="11">
        <f>май.14!G180</f>
        <v>0</v>
      </c>
      <c r="L182" s="11">
        <f>июн.14!G180</f>
        <v>0</v>
      </c>
      <c r="M182" s="11">
        <f>июл.14!G180</f>
        <v>0</v>
      </c>
      <c r="N182" s="11">
        <f>авг.14!G180</f>
        <v>0</v>
      </c>
      <c r="O182" s="11">
        <f>сен.14!G180</f>
        <v>0</v>
      </c>
      <c r="P182" s="11">
        <f>окт.14!G180</f>
        <v>0</v>
      </c>
      <c r="Q182" s="11">
        <f>ноя.14!G180</f>
        <v>0</v>
      </c>
      <c r="R182" s="5"/>
    </row>
    <row r="183" spans="1:18" hidden="1" x14ac:dyDescent="0.25">
      <c r="A183" s="5"/>
      <c r="B183" s="5"/>
      <c r="C183" s="5">
        <v>184</v>
      </c>
      <c r="D183" s="69">
        <f>СВОД_2013!D186</f>
        <v>0</v>
      </c>
      <c r="E183" s="47">
        <f t="shared" si="6"/>
        <v>0</v>
      </c>
      <c r="F183" s="78">
        <f>янв.14!H181+фев.14!H181+мар.14!H181+апр.14!H181+май.14!H181+июн.14!H181+июл.14!H181+авг.14!H181+сен.14!H181+окт.14!H181+ноя.14!H181</f>
        <v>0</v>
      </c>
      <c r="G183" s="11">
        <f>янв.14!G181</f>
        <v>0</v>
      </c>
      <c r="H183" s="11">
        <f>фев.14!G181</f>
        <v>0</v>
      </c>
      <c r="I183" s="11">
        <f>мар.14!G181</f>
        <v>0</v>
      </c>
      <c r="J183" s="11">
        <f>апр.14!G181</f>
        <v>0</v>
      </c>
      <c r="K183" s="11">
        <f>май.14!G181</f>
        <v>0</v>
      </c>
      <c r="L183" s="11">
        <f>июн.14!G181</f>
        <v>0</v>
      </c>
      <c r="M183" s="11">
        <f>июл.14!G181</f>
        <v>0</v>
      </c>
      <c r="N183" s="11">
        <f>авг.14!G181</f>
        <v>0</v>
      </c>
      <c r="O183" s="11">
        <f>сен.14!G181</f>
        <v>0</v>
      </c>
      <c r="P183" s="11">
        <f>окт.14!G181</f>
        <v>0</v>
      </c>
      <c r="Q183" s="11">
        <f>ноя.14!G181</f>
        <v>0</v>
      </c>
      <c r="R183" s="5"/>
    </row>
    <row r="184" spans="1:18" hidden="1" x14ac:dyDescent="0.25">
      <c r="A184" s="5"/>
      <c r="B184" s="5"/>
      <c r="C184" s="5">
        <v>185</v>
      </c>
      <c r="D184" s="69">
        <f>СВОД_2013!D187</f>
        <v>0</v>
      </c>
      <c r="E184" s="47">
        <f t="shared" si="6"/>
        <v>0</v>
      </c>
      <c r="F184" s="78">
        <f>янв.14!H182+фев.14!H182+мар.14!H182+апр.14!H182+май.14!H182+июн.14!H182+июл.14!H182+авг.14!H182+сен.14!H182+окт.14!H182+ноя.14!H182</f>
        <v>0</v>
      </c>
      <c r="G184" s="11">
        <f>янв.14!G182</f>
        <v>0</v>
      </c>
      <c r="H184" s="11">
        <f>фев.14!G182</f>
        <v>0</v>
      </c>
      <c r="I184" s="11">
        <f>мар.14!G182</f>
        <v>0</v>
      </c>
      <c r="J184" s="11">
        <f>апр.14!G182</f>
        <v>0</v>
      </c>
      <c r="K184" s="11">
        <f>май.14!G182</f>
        <v>0</v>
      </c>
      <c r="L184" s="11">
        <f>июн.14!G182</f>
        <v>0</v>
      </c>
      <c r="M184" s="11">
        <f>июл.14!G182</f>
        <v>0</v>
      </c>
      <c r="N184" s="11">
        <f>авг.14!G182</f>
        <v>0</v>
      </c>
      <c r="O184" s="11">
        <f>сен.14!G182</f>
        <v>0</v>
      </c>
      <c r="P184" s="11">
        <f>окт.14!G182</f>
        <v>0</v>
      </c>
      <c r="Q184" s="11">
        <f>ноя.14!G182</f>
        <v>0</v>
      </c>
      <c r="R184" s="5"/>
    </row>
    <row r="185" spans="1:18" hidden="1" x14ac:dyDescent="0.25">
      <c r="A185" s="5"/>
      <c r="B185" s="5"/>
      <c r="C185" s="5">
        <v>186</v>
      </c>
      <c r="D185" s="69">
        <f>СВОД_2013!D188</f>
        <v>0</v>
      </c>
      <c r="E185" s="47">
        <f t="shared" si="6"/>
        <v>0</v>
      </c>
      <c r="F185" s="78">
        <f>янв.14!H183+фев.14!H183+мар.14!H183+апр.14!H183+май.14!H183+июн.14!H183+июл.14!H183+авг.14!H183+сен.14!H183+окт.14!H183+ноя.14!H183</f>
        <v>0</v>
      </c>
      <c r="G185" s="11">
        <f>янв.14!G183</f>
        <v>0</v>
      </c>
      <c r="H185" s="11">
        <f>фев.14!G183</f>
        <v>0</v>
      </c>
      <c r="I185" s="11">
        <f>мар.14!G183</f>
        <v>0</v>
      </c>
      <c r="J185" s="11">
        <f>апр.14!G183</f>
        <v>0</v>
      </c>
      <c r="K185" s="11">
        <f>май.14!G183</f>
        <v>0</v>
      </c>
      <c r="L185" s="11">
        <f>июн.14!G183</f>
        <v>0</v>
      </c>
      <c r="M185" s="11">
        <f>июл.14!G183</f>
        <v>0</v>
      </c>
      <c r="N185" s="11">
        <f>авг.14!G183</f>
        <v>0</v>
      </c>
      <c r="O185" s="11">
        <f>сен.14!G183</f>
        <v>0</v>
      </c>
      <c r="P185" s="11">
        <f>окт.14!G183</f>
        <v>0</v>
      </c>
      <c r="Q185" s="11">
        <f>ноя.14!G183</f>
        <v>0</v>
      </c>
      <c r="R185" s="5"/>
    </row>
    <row r="186" spans="1:18" hidden="1" x14ac:dyDescent="0.25">
      <c r="A186" s="5"/>
      <c r="B186" s="5"/>
      <c r="C186" s="5">
        <v>187</v>
      </c>
      <c r="D186" s="69">
        <f>СВОД_2013!D189</f>
        <v>0</v>
      </c>
      <c r="E186" s="47">
        <f t="shared" si="6"/>
        <v>0</v>
      </c>
      <c r="F186" s="78">
        <f>янв.14!H184+фев.14!H184+мар.14!H184+апр.14!H184+май.14!H184+июн.14!H184+июл.14!H184+авг.14!H184+сен.14!H184+окт.14!H184+ноя.14!H184</f>
        <v>0</v>
      </c>
      <c r="G186" s="11">
        <f>янв.14!G184</f>
        <v>0</v>
      </c>
      <c r="H186" s="11">
        <f>фев.14!G184</f>
        <v>0</v>
      </c>
      <c r="I186" s="11">
        <f>мар.14!G184</f>
        <v>0</v>
      </c>
      <c r="J186" s="11">
        <f>апр.14!G184</f>
        <v>0</v>
      </c>
      <c r="K186" s="11">
        <f>май.14!G184</f>
        <v>0</v>
      </c>
      <c r="L186" s="11">
        <f>июн.14!G184</f>
        <v>0</v>
      </c>
      <c r="M186" s="11">
        <f>июл.14!G184</f>
        <v>0</v>
      </c>
      <c r="N186" s="11">
        <f>авг.14!G184</f>
        <v>0</v>
      </c>
      <c r="O186" s="11">
        <f>сен.14!G184</f>
        <v>0</v>
      </c>
      <c r="P186" s="11">
        <f>окт.14!G184</f>
        <v>0</v>
      </c>
      <c r="Q186" s="11">
        <f>ноя.14!G184</f>
        <v>0</v>
      </c>
      <c r="R186" s="5"/>
    </row>
    <row r="187" spans="1:18" hidden="1" x14ac:dyDescent="0.25">
      <c r="A187" s="5"/>
      <c r="B187" s="5"/>
      <c r="C187" s="5">
        <v>188</v>
      </c>
      <c r="D187" s="69">
        <f>СВОД_2013!D190</f>
        <v>0</v>
      </c>
      <c r="E187" s="47">
        <f t="shared" si="6"/>
        <v>0</v>
      </c>
      <c r="F187" s="78">
        <f>янв.14!H185+фев.14!H185+мар.14!H185+апр.14!H185+май.14!H185+июн.14!H185+июл.14!H185+авг.14!H185+сен.14!H185+окт.14!H185+ноя.14!H185</f>
        <v>0</v>
      </c>
      <c r="G187" s="11">
        <f>янв.14!G185</f>
        <v>0</v>
      </c>
      <c r="H187" s="11">
        <f>фев.14!G185</f>
        <v>0</v>
      </c>
      <c r="I187" s="11">
        <f>мар.14!G185</f>
        <v>0</v>
      </c>
      <c r="J187" s="11">
        <f>апр.14!G185</f>
        <v>0</v>
      </c>
      <c r="K187" s="11">
        <f>май.14!G185</f>
        <v>0</v>
      </c>
      <c r="L187" s="11">
        <f>июн.14!G185</f>
        <v>0</v>
      </c>
      <c r="M187" s="11">
        <f>июл.14!G185</f>
        <v>0</v>
      </c>
      <c r="N187" s="11">
        <f>авг.14!G185</f>
        <v>0</v>
      </c>
      <c r="O187" s="11">
        <f>сен.14!G185</f>
        <v>0</v>
      </c>
      <c r="P187" s="11">
        <f>окт.14!G185</f>
        <v>0</v>
      </c>
      <c r="Q187" s="11">
        <f>ноя.14!G185</f>
        <v>0</v>
      </c>
      <c r="R187" s="5"/>
    </row>
    <row r="188" spans="1:18" hidden="1" x14ac:dyDescent="0.25">
      <c r="A188" s="5"/>
      <c r="B188" s="5"/>
      <c r="C188" s="5">
        <v>189</v>
      </c>
      <c r="D188" s="69">
        <f>СВОД_2013!D191</f>
        <v>0</v>
      </c>
      <c r="E188" s="47">
        <f t="shared" si="6"/>
        <v>0</v>
      </c>
      <c r="F188" s="78">
        <f>янв.14!H186+фев.14!H186+мар.14!H186+апр.14!H186+май.14!H186+июн.14!H186+июл.14!H186+авг.14!H186+сен.14!H186+окт.14!H186+ноя.14!H186</f>
        <v>0</v>
      </c>
      <c r="G188" s="11">
        <f>янв.14!G186</f>
        <v>0</v>
      </c>
      <c r="H188" s="11">
        <f>фев.14!G186</f>
        <v>0</v>
      </c>
      <c r="I188" s="11">
        <f>мар.14!G186</f>
        <v>0</v>
      </c>
      <c r="J188" s="11">
        <f>апр.14!G186</f>
        <v>0</v>
      </c>
      <c r="K188" s="11">
        <f>май.14!G186</f>
        <v>0</v>
      </c>
      <c r="L188" s="11">
        <f>июн.14!G186</f>
        <v>0</v>
      </c>
      <c r="M188" s="11">
        <f>июл.14!G186</f>
        <v>0</v>
      </c>
      <c r="N188" s="11">
        <f>авг.14!G186</f>
        <v>0</v>
      </c>
      <c r="O188" s="11">
        <f>сен.14!G186</f>
        <v>0</v>
      </c>
      <c r="P188" s="11">
        <f>окт.14!G186</f>
        <v>0</v>
      </c>
      <c r="Q188" s="11">
        <f>ноя.14!G186</f>
        <v>0</v>
      </c>
      <c r="R188" s="5"/>
    </row>
    <row r="189" spans="1:18" hidden="1" x14ac:dyDescent="0.25">
      <c r="A189" s="5"/>
      <c r="B189" s="5"/>
      <c r="C189" s="5">
        <v>190</v>
      </c>
      <c r="D189" s="69">
        <f>СВОД_2013!D192</f>
        <v>0</v>
      </c>
      <c r="E189" s="47">
        <f t="shared" si="6"/>
        <v>0</v>
      </c>
      <c r="F189" s="78">
        <f>янв.14!H187+фев.14!H187+мар.14!H187+апр.14!H187+май.14!H187+июн.14!H187+июл.14!H187+авг.14!H187+сен.14!H187+окт.14!H187+ноя.14!H187</f>
        <v>0</v>
      </c>
      <c r="G189" s="11">
        <f>янв.14!G187</f>
        <v>0</v>
      </c>
      <c r="H189" s="11">
        <f>фев.14!G187</f>
        <v>0</v>
      </c>
      <c r="I189" s="11">
        <f>мар.14!G187</f>
        <v>0</v>
      </c>
      <c r="J189" s="11">
        <f>апр.14!G187</f>
        <v>0</v>
      </c>
      <c r="K189" s="11">
        <f>май.14!G187</f>
        <v>0</v>
      </c>
      <c r="L189" s="11">
        <f>июн.14!G187</f>
        <v>0</v>
      </c>
      <c r="M189" s="11">
        <f>июл.14!G187</f>
        <v>0</v>
      </c>
      <c r="N189" s="11">
        <f>авг.14!G187</f>
        <v>0</v>
      </c>
      <c r="O189" s="11">
        <f>сен.14!G187</f>
        <v>0</v>
      </c>
      <c r="P189" s="11">
        <f>окт.14!G187</f>
        <v>0</v>
      </c>
      <c r="Q189" s="11">
        <f>ноя.14!G187</f>
        <v>0</v>
      </c>
      <c r="R189" s="5"/>
    </row>
    <row r="190" spans="1:18" hidden="1" x14ac:dyDescent="0.25">
      <c r="A190" s="5"/>
      <c r="B190" s="5"/>
      <c r="C190" s="5">
        <v>191</v>
      </c>
      <c r="D190" s="69">
        <f>СВОД_2013!D193</f>
        <v>0</v>
      </c>
      <c r="E190" s="47">
        <f t="shared" si="6"/>
        <v>0</v>
      </c>
      <c r="F190" s="78">
        <f>янв.14!H188+фев.14!H188+мар.14!H188+апр.14!H188+май.14!H188+июн.14!H188+июл.14!H188+авг.14!H188+сен.14!H188+окт.14!H188+ноя.14!H188</f>
        <v>0</v>
      </c>
      <c r="G190" s="11">
        <f>янв.14!G188</f>
        <v>0</v>
      </c>
      <c r="H190" s="11">
        <f>фев.14!G188</f>
        <v>0</v>
      </c>
      <c r="I190" s="11">
        <f>мар.14!G188</f>
        <v>0</v>
      </c>
      <c r="J190" s="11">
        <f>апр.14!G188</f>
        <v>0</v>
      </c>
      <c r="K190" s="11">
        <f>май.14!G188</f>
        <v>0</v>
      </c>
      <c r="L190" s="11">
        <f>июн.14!G188</f>
        <v>0</v>
      </c>
      <c r="M190" s="11">
        <f>июл.14!G188</f>
        <v>0</v>
      </c>
      <c r="N190" s="11">
        <f>авг.14!G188</f>
        <v>0</v>
      </c>
      <c r="O190" s="11">
        <f>сен.14!G188</f>
        <v>0</v>
      </c>
      <c r="P190" s="11">
        <f>окт.14!G188</f>
        <v>0</v>
      </c>
      <c r="Q190" s="11">
        <f>ноя.14!G188</f>
        <v>0</v>
      </c>
      <c r="R190" s="5"/>
    </row>
    <row r="191" spans="1:18" hidden="1" x14ac:dyDescent="0.25">
      <c r="A191" s="5"/>
      <c r="B191" s="5"/>
      <c r="C191" s="5">
        <v>192</v>
      </c>
      <c r="D191" s="69">
        <f>СВОД_2013!D194</f>
        <v>0</v>
      </c>
      <c r="E191" s="47">
        <f t="shared" si="6"/>
        <v>0</v>
      </c>
      <c r="F191" s="78">
        <f>янв.14!H189+фев.14!H189+мар.14!H189+апр.14!H189+май.14!H189+июн.14!H189+июл.14!H189+авг.14!H189+сен.14!H189+окт.14!H189+ноя.14!H189</f>
        <v>0</v>
      </c>
      <c r="G191" s="11">
        <f>янв.14!G189</f>
        <v>0</v>
      </c>
      <c r="H191" s="11">
        <f>фев.14!G189</f>
        <v>0</v>
      </c>
      <c r="I191" s="11">
        <f>мар.14!G189</f>
        <v>0</v>
      </c>
      <c r="J191" s="11">
        <f>апр.14!G189</f>
        <v>0</v>
      </c>
      <c r="K191" s="11">
        <f>май.14!G189</f>
        <v>0</v>
      </c>
      <c r="L191" s="11">
        <f>июн.14!G189</f>
        <v>0</v>
      </c>
      <c r="M191" s="11">
        <f>июл.14!G189</f>
        <v>0</v>
      </c>
      <c r="N191" s="11">
        <f>авг.14!G189</f>
        <v>0</v>
      </c>
      <c r="O191" s="11">
        <f>сен.14!G189</f>
        <v>0</v>
      </c>
      <c r="P191" s="11">
        <f>окт.14!G189</f>
        <v>0</v>
      </c>
      <c r="Q191" s="11">
        <f>ноя.14!G189</f>
        <v>0</v>
      </c>
      <c r="R191" s="5"/>
    </row>
    <row r="192" spans="1:18" hidden="1" x14ac:dyDescent="0.25">
      <c r="A192" s="5"/>
      <c r="B192" s="5"/>
      <c r="C192" s="5">
        <v>193</v>
      </c>
      <c r="D192" s="69">
        <f>СВОД_2013!D195</f>
        <v>0</v>
      </c>
      <c r="E192" s="47">
        <f t="shared" si="6"/>
        <v>0</v>
      </c>
      <c r="F192" s="78">
        <f>янв.14!H190+фев.14!H190+мар.14!H190+апр.14!H190+май.14!H190+июн.14!H190+июл.14!H190+авг.14!H190+сен.14!H190+окт.14!H190+ноя.14!H190</f>
        <v>0</v>
      </c>
      <c r="G192" s="11">
        <f>янв.14!G190</f>
        <v>0</v>
      </c>
      <c r="H192" s="11">
        <f>фев.14!G190</f>
        <v>0</v>
      </c>
      <c r="I192" s="11">
        <f>мар.14!G190</f>
        <v>0</v>
      </c>
      <c r="J192" s="11">
        <f>апр.14!G190</f>
        <v>0</v>
      </c>
      <c r="K192" s="11">
        <f>май.14!G190</f>
        <v>0</v>
      </c>
      <c r="L192" s="11">
        <f>июн.14!G190</f>
        <v>0</v>
      </c>
      <c r="M192" s="11">
        <f>июл.14!G190</f>
        <v>0</v>
      </c>
      <c r="N192" s="11">
        <f>авг.14!G190</f>
        <v>0</v>
      </c>
      <c r="O192" s="11">
        <f>сен.14!G190</f>
        <v>0</v>
      </c>
      <c r="P192" s="11">
        <f>окт.14!G190</f>
        <v>0</v>
      </c>
      <c r="Q192" s="11">
        <f>ноя.14!G190</f>
        <v>0</v>
      </c>
      <c r="R192" s="5"/>
    </row>
    <row r="193" spans="1:18" hidden="1" x14ac:dyDescent="0.25">
      <c r="A193" s="5"/>
      <c r="B193" s="5"/>
      <c r="C193" s="5">
        <v>194</v>
      </c>
      <c r="D193" s="69">
        <f>СВОД_2013!D196</f>
        <v>0</v>
      </c>
      <c r="E193" s="47">
        <f t="shared" si="6"/>
        <v>0</v>
      </c>
      <c r="F193" s="78">
        <f>янв.14!H191+фев.14!H191+мар.14!H191+апр.14!H191+май.14!H191+июн.14!H191+июл.14!H191+авг.14!H191+сен.14!H191+окт.14!H191+ноя.14!H191</f>
        <v>0</v>
      </c>
      <c r="G193" s="11">
        <f>янв.14!G191</f>
        <v>0</v>
      </c>
      <c r="H193" s="11">
        <f>фев.14!G191</f>
        <v>0</v>
      </c>
      <c r="I193" s="11">
        <f>мар.14!G191</f>
        <v>0</v>
      </c>
      <c r="J193" s="11">
        <f>апр.14!G191</f>
        <v>0</v>
      </c>
      <c r="K193" s="11">
        <f>май.14!G191</f>
        <v>0</v>
      </c>
      <c r="L193" s="11">
        <f>июн.14!G191</f>
        <v>0</v>
      </c>
      <c r="M193" s="11">
        <f>июл.14!G191</f>
        <v>0</v>
      </c>
      <c r="N193" s="11">
        <f>авг.14!G191</f>
        <v>0</v>
      </c>
      <c r="O193" s="11">
        <f>сен.14!G191</f>
        <v>0</v>
      </c>
      <c r="P193" s="11">
        <f>окт.14!G191</f>
        <v>0</v>
      </c>
      <c r="Q193" s="11">
        <f>ноя.14!G191</f>
        <v>0</v>
      </c>
      <c r="R193" s="5"/>
    </row>
    <row r="194" spans="1:18" hidden="1" x14ac:dyDescent="0.25">
      <c r="A194" s="5"/>
      <c r="B194" s="5"/>
      <c r="C194" s="5">
        <v>195</v>
      </c>
      <c r="D194" s="69">
        <f>СВОД_2013!D197</f>
        <v>0</v>
      </c>
      <c r="E194" s="47">
        <f t="shared" si="6"/>
        <v>0</v>
      </c>
      <c r="F194" s="78">
        <f>янв.14!H192+фев.14!H192+мар.14!H192+апр.14!H192+май.14!H192+июн.14!H192+июл.14!H192+авг.14!H192+сен.14!H192+окт.14!H192+ноя.14!H192</f>
        <v>0</v>
      </c>
      <c r="G194" s="11">
        <f>янв.14!G192</f>
        <v>0</v>
      </c>
      <c r="H194" s="11">
        <f>фев.14!G192</f>
        <v>0</v>
      </c>
      <c r="I194" s="11">
        <f>мар.14!G192</f>
        <v>0</v>
      </c>
      <c r="J194" s="11">
        <f>апр.14!G192</f>
        <v>0</v>
      </c>
      <c r="K194" s="11">
        <f>май.14!G192</f>
        <v>0</v>
      </c>
      <c r="L194" s="11">
        <f>июн.14!G192</f>
        <v>0</v>
      </c>
      <c r="M194" s="11">
        <f>июл.14!G192</f>
        <v>0</v>
      </c>
      <c r="N194" s="11">
        <f>авг.14!G192</f>
        <v>0</v>
      </c>
      <c r="O194" s="11">
        <f>сен.14!G192</f>
        <v>0</v>
      </c>
      <c r="P194" s="11">
        <f>окт.14!G192</f>
        <v>0</v>
      </c>
      <c r="Q194" s="11">
        <f>ноя.14!G192</f>
        <v>0</v>
      </c>
      <c r="R194" s="5"/>
    </row>
    <row r="195" spans="1:18" hidden="1" x14ac:dyDescent="0.25">
      <c r="A195" s="5"/>
      <c r="B195" s="5"/>
      <c r="C195" s="5">
        <v>196</v>
      </c>
      <c r="D195" s="69">
        <f>СВОД_2013!D198</f>
        <v>0</v>
      </c>
      <c r="E195" s="47">
        <f t="shared" si="6"/>
        <v>0</v>
      </c>
      <c r="F195" s="78">
        <f>янв.14!H193+фев.14!H193+мар.14!H193+апр.14!H193+май.14!H193+июн.14!H193+июл.14!H193+авг.14!H193+сен.14!H193+окт.14!H193+ноя.14!H193</f>
        <v>0</v>
      </c>
      <c r="G195" s="11">
        <f>янв.14!G193</f>
        <v>0</v>
      </c>
      <c r="H195" s="11">
        <f>фев.14!G193</f>
        <v>0</v>
      </c>
      <c r="I195" s="11">
        <f>мар.14!G193</f>
        <v>0</v>
      </c>
      <c r="J195" s="11">
        <f>апр.14!G193</f>
        <v>0</v>
      </c>
      <c r="K195" s="11">
        <f>май.14!G193</f>
        <v>0</v>
      </c>
      <c r="L195" s="11">
        <f>июн.14!G193</f>
        <v>0</v>
      </c>
      <c r="M195" s="11">
        <f>июл.14!G193</f>
        <v>0</v>
      </c>
      <c r="N195" s="11">
        <f>авг.14!G193</f>
        <v>0</v>
      </c>
      <c r="O195" s="11">
        <f>сен.14!G193</f>
        <v>0</v>
      </c>
      <c r="P195" s="11">
        <f>окт.14!G193</f>
        <v>0</v>
      </c>
      <c r="Q195" s="11">
        <f>ноя.14!G193</f>
        <v>0</v>
      </c>
      <c r="R195" s="5"/>
    </row>
    <row r="196" spans="1:18" hidden="1" x14ac:dyDescent="0.25">
      <c r="A196" s="5"/>
      <c r="B196" s="5"/>
      <c r="C196" s="5">
        <v>197</v>
      </c>
      <c r="D196" s="69">
        <f>СВОД_2013!D199</f>
        <v>0</v>
      </c>
      <c r="E196" s="47">
        <f t="shared" si="6"/>
        <v>0</v>
      </c>
      <c r="F196" s="78">
        <f>янв.14!H194+фев.14!H194+мар.14!H194+апр.14!H194+май.14!H194+июн.14!H194+июл.14!H194+авг.14!H194+сен.14!H194+окт.14!H194+ноя.14!H194</f>
        <v>0</v>
      </c>
      <c r="G196" s="11">
        <f>янв.14!G194</f>
        <v>0</v>
      </c>
      <c r="H196" s="11">
        <f>фев.14!G194</f>
        <v>0</v>
      </c>
      <c r="I196" s="11">
        <f>мар.14!G194</f>
        <v>0</v>
      </c>
      <c r="J196" s="11">
        <f>апр.14!G194</f>
        <v>0</v>
      </c>
      <c r="K196" s="11">
        <f>май.14!G194</f>
        <v>0</v>
      </c>
      <c r="L196" s="11">
        <f>июн.14!G194</f>
        <v>0</v>
      </c>
      <c r="M196" s="11">
        <f>июл.14!G194</f>
        <v>0</v>
      </c>
      <c r="N196" s="11">
        <f>авг.14!G194</f>
        <v>0</v>
      </c>
      <c r="O196" s="11">
        <f>сен.14!G194</f>
        <v>0</v>
      </c>
      <c r="P196" s="11">
        <f>окт.14!G194</f>
        <v>0</v>
      </c>
      <c r="Q196" s="11">
        <f>ноя.14!G194</f>
        <v>0</v>
      </c>
      <c r="R196" s="5"/>
    </row>
    <row r="197" spans="1:18" hidden="1" x14ac:dyDescent="0.25">
      <c r="A197" s="5"/>
      <c r="B197" s="5"/>
      <c r="C197" s="5">
        <v>198</v>
      </c>
      <c r="D197" s="69">
        <f>СВОД_2013!D200</f>
        <v>0</v>
      </c>
      <c r="E197" s="47">
        <f t="shared" si="6"/>
        <v>0</v>
      </c>
      <c r="F197" s="78">
        <f>янв.14!H195+фев.14!H195+мар.14!H195+апр.14!H195+май.14!H195+июн.14!H195+июл.14!H195+авг.14!H195+сен.14!H195+окт.14!H195+ноя.14!H195</f>
        <v>0</v>
      </c>
      <c r="G197" s="11">
        <f>янв.14!G195</f>
        <v>0</v>
      </c>
      <c r="H197" s="11">
        <f>фев.14!G195</f>
        <v>0</v>
      </c>
      <c r="I197" s="11">
        <f>мар.14!G195</f>
        <v>0</v>
      </c>
      <c r="J197" s="11">
        <f>апр.14!G195</f>
        <v>0</v>
      </c>
      <c r="K197" s="11">
        <f>май.14!G195</f>
        <v>0</v>
      </c>
      <c r="L197" s="11">
        <f>июн.14!G195</f>
        <v>0</v>
      </c>
      <c r="M197" s="11">
        <f>июл.14!G195</f>
        <v>0</v>
      </c>
      <c r="N197" s="11">
        <f>авг.14!G195</f>
        <v>0</v>
      </c>
      <c r="O197" s="11">
        <f>сен.14!G195</f>
        <v>0</v>
      </c>
      <c r="P197" s="11">
        <f>окт.14!G195</f>
        <v>0</v>
      </c>
      <c r="Q197" s="11">
        <f>ноя.14!G195</f>
        <v>0</v>
      </c>
      <c r="R197" s="5"/>
    </row>
    <row r="198" spans="1:18" hidden="1" x14ac:dyDescent="0.25">
      <c r="A198" s="5"/>
      <c r="B198" s="5"/>
      <c r="C198" s="5">
        <v>199</v>
      </c>
      <c r="D198" s="69">
        <f>СВОД_2013!D201</f>
        <v>0</v>
      </c>
      <c r="E198" s="47">
        <f t="shared" si="6"/>
        <v>0</v>
      </c>
      <c r="F198" s="78">
        <f>янв.14!H196+фев.14!H196+мар.14!H196+апр.14!H196+май.14!H196+июн.14!H196+июл.14!H196+авг.14!H196+сен.14!H196+окт.14!H196+ноя.14!H196</f>
        <v>0</v>
      </c>
      <c r="G198" s="11">
        <f>янв.14!G196</f>
        <v>0</v>
      </c>
      <c r="H198" s="11">
        <f>фев.14!G196</f>
        <v>0</v>
      </c>
      <c r="I198" s="11">
        <f>мар.14!G196</f>
        <v>0</v>
      </c>
      <c r="J198" s="11">
        <f>апр.14!G196</f>
        <v>0</v>
      </c>
      <c r="K198" s="11">
        <f>май.14!G196</f>
        <v>0</v>
      </c>
      <c r="L198" s="11">
        <f>июн.14!G196</f>
        <v>0</v>
      </c>
      <c r="M198" s="11">
        <f>июл.14!G196</f>
        <v>0</v>
      </c>
      <c r="N198" s="11">
        <f>авг.14!G196</f>
        <v>0</v>
      </c>
      <c r="O198" s="11">
        <f>сен.14!G196</f>
        <v>0</v>
      </c>
      <c r="P198" s="11">
        <f>окт.14!G196</f>
        <v>0</v>
      </c>
      <c r="Q198" s="11">
        <f>ноя.14!G196</f>
        <v>0</v>
      </c>
      <c r="R198" s="5"/>
    </row>
    <row r="199" spans="1:18" hidden="1" x14ac:dyDescent="0.25">
      <c r="A199" s="5"/>
      <c r="B199" s="5"/>
      <c r="C199" s="5">
        <v>200</v>
      </c>
      <c r="D199" s="69">
        <f>СВОД_2013!D202</f>
        <v>0</v>
      </c>
      <c r="E199" s="47">
        <f t="shared" ref="E199:E262" si="7">F199-G199-H199-I199-J199-K199-L199-M199-N199-O199-P199-Q199-R199+D199</f>
        <v>0</v>
      </c>
      <c r="F199" s="78">
        <f>янв.14!H197+фев.14!H197+мар.14!H197+апр.14!H197+май.14!H197+июн.14!H197+июл.14!H197+авг.14!H197+сен.14!H197+окт.14!H197+ноя.14!H197</f>
        <v>0</v>
      </c>
      <c r="G199" s="11">
        <f>янв.14!G197</f>
        <v>0</v>
      </c>
      <c r="H199" s="11">
        <f>фев.14!G197</f>
        <v>0</v>
      </c>
      <c r="I199" s="11">
        <f>мар.14!G197</f>
        <v>0</v>
      </c>
      <c r="J199" s="11">
        <f>апр.14!G197</f>
        <v>0</v>
      </c>
      <c r="K199" s="11">
        <f>май.14!G197</f>
        <v>0</v>
      </c>
      <c r="L199" s="11">
        <f>июн.14!G197</f>
        <v>0</v>
      </c>
      <c r="M199" s="11">
        <f>июл.14!G197</f>
        <v>0</v>
      </c>
      <c r="N199" s="11">
        <f>авг.14!G197</f>
        <v>0</v>
      </c>
      <c r="O199" s="11">
        <f>сен.14!G197</f>
        <v>0</v>
      </c>
      <c r="P199" s="11">
        <f>окт.14!G197</f>
        <v>0</v>
      </c>
      <c r="Q199" s="11">
        <f>ноя.14!G197</f>
        <v>0</v>
      </c>
      <c r="R199" s="5"/>
    </row>
    <row r="200" spans="1:18" hidden="1" x14ac:dyDescent="0.25">
      <c r="A200" s="5"/>
      <c r="B200" s="5"/>
      <c r="C200" s="5">
        <v>201</v>
      </c>
      <c r="D200" s="69">
        <f>СВОД_2013!D203</f>
        <v>0</v>
      </c>
      <c r="E200" s="47">
        <f t="shared" si="7"/>
        <v>0</v>
      </c>
      <c r="F200" s="78">
        <f>янв.14!H198+фев.14!H198+мар.14!H198+апр.14!H198+май.14!H198+июн.14!H198+июл.14!H198+авг.14!H198+сен.14!H198+окт.14!H198+ноя.14!H198</f>
        <v>0</v>
      </c>
      <c r="G200" s="11">
        <f>янв.14!G198</f>
        <v>0</v>
      </c>
      <c r="H200" s="11">
        <f>фев.14!G198</f>
        <v>0</v>
      </c>
      <c r="I200" s="11">
        <f>мар.14!G198</f>
        <v>0</v>
      </c>
      <c r="J200" s="11">
        <f>апр.14!G198</f>
        <v>0</v>
      </c>
      <c r="K200" s="11">
        <f>май.14!G198</f>
        <v>0</v>
      </c>
      <c r="L200" s="11">
        <f>июн.14!G198</f>
        <v>0</v>
      </c>
      <c r="M200" s="11">
        <f>июл.14!G198</f>
        <v>0</v>
      </c>
      <c r="N200" s="11">
        <f>авг.14!G198</f>
        <v>0</v>
      </c>
      <c r="O200" s="11">
        <f>сен.14!G198</f>
        <v>0</v>
      </c>
      <c r="P200" s="11">
        <f>окт.14!G198</f>
        <v>0</v>
      </c>
      <c r="Q200" s="11">
        <f>ноя.14!G198</f>
        <v>0</v>
      </c>
      <c r="R200" s="5"/>
    </row>
    <row r="201" spans="1:18" hidden="1" x14ac:dyDescent="0.25">
      <c r="A201" s="5"/>
      <c r="B201" s="5"/>
      <c r="C201" s="5">
        <v>202</v>
      </c>
      <c r="D201" s="69">
        <f>СВОД_2013!D204</f>
        <v>0</v>
      </c>
      <c r="E201" s="47">
        <f t="shared" si="7"/>
        <v>0</v>
      </c>
      <c r="F201" s="78">
        <f>янв.14!H199+фев.14!H199+мар.14!H199+апр.14!H199+май.14!H199+июн.14!H199+июл.14!H199+авг.14!H199+сен.14!H199+окт.14!H199+ноя.14!H199</f>
        <v>0</v>
      </c>
      <c r="G201" s="11">
        <f>янв.14!G199</f>
        <v>0</v>
      </c>
      <c r="H201" s="11">
        <f>фев.14!G199</f>
        <v>0</v>
      </c>
      <c r="I201" s="11">
        <f>мар.14!G199</f>
        <v>0</v>
      </c>
      <c r="J201" s="11">
        <f>апр.14!G199</f>
        <v>0</v>
      </c>
      <c r="K201" s="11">
        <f>май.14!G199</f>
        <v>0</v>
      </c>
      <c r="L201" s="11">
        <f>июн.14!G199</f>
        <v>0</v>
      </c>
      <c r="M201" s="11">
        <f>июл.14!G199</f>
        <v>0</v>
      </c>
      <c r="N201" s="11">
        <f>авг.14!G199</f>
        <v>0</v>
      </c>
      <c r="O201" s="11">
        <f>сен.14!G199</f>
        <v>0</v>
      </c>
      <c r="P201" s="11">
        <f>окт.14!G199</f>
        <v>0</v>
      </c>
      <c r="Q201" s="11">
        <f>ноя.14!G199</f>
        <v>0</v>
      </c>
      <c r="R201" s="5"/>
    </row>
    <row r="202" spans="1:18" hidden="1" x14ac:dyDescent="0.25">
      <c r="A202" s="5"/>
      <c r="B202" s="5"/>
      <c r="C202" s="5">
        <v>203</v>
      </c>
      <c r="D202" s="69">
        <f>СВОД_2013!D205</f>
        <v>0</v>
      </c>
      <c r="E202" s="47">
        <f t="shared" si="7"/>
        <v>0</v>
      </c>
      <c r="F202" s="78">
        <f>янв.14!H200+фев.14!H200+мар.14!H200+апр.14!H200+май.14!H200+июн.14!H200+июл.14!H200+авг.14!H200+сен.14!H200+окт.14!H200+ноя.14!H200</f>
        <v>0</v>
      </c>
      <c r="G202" s="11">
        <f>янв.14!G200</f>
        <v>0</v>
      </c>
      <c r="H202" s="11">
        <f>фев.14!G200</f>
        <v>0</v>
      </c>
      <c r="I202" s="11">
        <f>мар.14!G200</f>
        <v>0</v>
      </c>
      <c r="J202" s="11">
        <f>апр.14!G200</f>
        <v>0</v>
      </c>
      <c r="K202" s="11">
        <f>май.14!G200</f>
        <v>0</v>
      </c>
      <c r="L202" s="11">
        <f>июн.14!G200</f>
        <v>0</v>
      </c>
      <c r="M202" s="11">
        <f>июл.14!G200</f>
        <v>0</v>
      </c>
      <c r="N202" s="11">
        <f>авг.14!G200</f>
        <v>0</v>
      </c>
      <c r="O202" s="11">
        <f>сен.14!G200</f>
        <v>0</v>
      </c>
      <c r="P202" s="11">
        <f>окт.14!G200</f>
        <v>0</v>
      </c>
      <c r="Q202" s="11">
        <f>ноя.14!G200</f>
        <v>0</v>
      </c>
      <c r="R202" s="5"/>
    </row>
    <row r="203" spans="1:18" hidden="1" x14ac:dyDescent="0.25">
      <c r="A203" s="5"/>
      <c r="B203" s="5"/>
      <c r="C203" s="5">
        <v>205</v>
      </c>
      <c r="D203" s="69">
        <f>СВОД_2013!D206</f>
        <v>0</v>
      </c>
      <c r="E203" s="47">
        <f t="shared" si="7"/>
        <v>0</v>
      </c>
      <c r="F203" s="78">
        <f>янв.14!H201+фев.14!H201+мар.14!H201+апр.14!H201+май.14!H201+июн.14!H201+июл.14!H201+авг.14!H201+сен.14!H201+окт.14!H201+ноя.14!H201</f>
        <v>0</v>
      </c>
      <c r="G203" s="11">
        <f>янв.14!G201</f>
        <v>0</v>
      </c>
      <c r="H203" s="11">
        <f>фев.14!G201</f>
        <v>0</v>
      </c>
      <c r="I203" s="11">
        <f>мар.14!G201</f>
        <v>0</v>
      </c>
      <c r="J203" s="11">
        <f>апр.14!G201</f>
        <v>0</v>
      </c>
      <c r="K203" s="11">
        <f>май.14!G201</f>
        <v>0</v>
      </c>
      <c r="L203" s="11">
        <f>июн.14!G201</f>
        <v>0</v>
      </c>
      <c r="M203" s="11">
        <f>июл.14!G201</f>
        <v>0</v>
      </c>
      <c r="N203" s="11">
        <f>авг.14!G201</f>
        <v>0</v>
      </c>
      <c r="O203" s="11">
        <f>сен.14!G201</f>
        <v>0</v>
      </c>
      <c r="P203" s="11">
        <f>окт.14!G201</f>
        <v>0</v>
      </c>
      <c r="Q203" s="11">
        <f>ноя.14!G201</f>
        <v>0</v>
      </c>
      <c r="R203" s="5"/>
    </row>
    <row r="204" spans="1:18" hidden="1" x14ac:dyDescent="0.25">
      <c r="A204" s="5"/>
      <c r="B204" s="5"/>
      <c r="C204" s="5">
        <v>206</v>
      </c>
      <c r="D204" s="69">
        <f>СВОД_2013!D207</f>
        <v>0</v>
      </c>
      <c r="E204" s="47">
        <f t="shared" si="7"/>
        <v>0</v>
      </c>
      <c r="F204" s="78">
        <f>янв.14!H202+фев.14!H202+мар.14!H202+апр.14!H202+май.14!H202+июн.14!H202+июл.14!H202+авг.14!H202+сен.14!H202+окт.14!H202+ноя.14!H202</f>
        <v>0</v>
      </c>
      <c r="G204" s="11">
        <f>янв.14!G202</f>
        <v>0</v>
      </c>
      <c r="H204" s="11">
        <f>фев.14!G202</f>
        <v>0</v>
      </c>
      <c r="I204" s="11">
        <f>мар.14!G202</f>
        <v>0</v>
      </c>
      <c r="J204" s="11">
        <f>апр.14!G202</f>
        <v>0</v>
      </c>
      <c r="K204" s="11">
        <f>май.14!G202</f>
        <v>0</v>
      </c>
      <c r="L204" s="11">
        <f>июн.14!G202</f>
        <v>0</v>
      </c>
      <c r="M204" s="11">
        <f>июл.14!G202</f>
        <v>0</v>
      </c>
      <c r="N204" s="11">
        <f>авг.14!G202</f>
        <v>0</v>
      </c>
      <c r="O204" s="11">
        <f>сен.14!G202</f>
        <v>0</v>
      </c>
      <c r="P204" s="11">
        <f>окт.14!G202</f>
        <v>0</v>
      </c>
      <c r="Q204" s="11">
        <f>ноя.14!G202</f>
        <v>0</v>
      </c>
      <c r="R204" s="5"/>
    </row>
    <row r="205" spans="1:18" hidden="1" x14ac:dyDescent="0.25">
      <c r="A205" s="5"/>
      <c r="B205" s="5"/>
      <c r="C205" s="5">
        <v>207</v>
      </c>
      <c r="D205" s="69">
        <f>СВОД_2013!D208</f>
        <v>0</v>
      </c>
      <c r="E205" s="47">
        <f t="shared" si="7"/>
        <v>0</v>
      </c>
      <c r="F205" s="78">
        <f>янв.14!H203+фев.14!H203+мар.14!H203+апр.14!H203+май.14!H203+июн.14!H203+июл.14!H203+авг.14!H203+сен.14!H203+окт.14!H203+ноя.14!H203</f>
        <v>0</v>
      </c>
      <c r="G205" s="11">
        <f>янв.14!G203</f>
        <v>0</v>
      </c>
      <c r="H205" s="11">
        <f>фев.14!G203</f>
        <v>0</v>
      </c>
      <c r="I205" s="11">
        <f>мар.14!G203</f>
        <v>0</v>
      </c>
      <c r="J205" s="11">
        <f>апр.14!G203</f>
        <v>0</v>
      </c>
      <c r="K205" s="11">
        <f>май.14!G203</f>
        <v>0</v>
      </c>
      <c r="L205" s="11">
        <f>июн.14!G203</f>
        <v>0</v>
      </c>
      <c r="M205" s="11">
        <f>июл.14!G203</f>
        <v>0</v>
      </c>
      <c r="N205" s="11">
        <f>авг.14!G203</f>
        <v>0</v>
      </c>
      <c r="O205" s="11">
        <f>сен.14!G203</f>
        <v>0</v>
      </c>
      <c r="P205" s="11">
        <f>окт.14!G203</f>
        <v>0</v>
      </c>
      <c r="Q205" s="11">
        <f>ноя.14!G203</f>
        <v>0</v>
      </c>
      <c r="R205" s="5"/>
    </row>
    <row r="206" spans="1:18" hidden="1" x14ac:dyDescent="0.25">
      <c r="A206" s="5"/>
      <c r="B206" s="5"/>
      <c r="C206" s="5">
        <v>208</v>
      </c>
      <c r="D206" s="69">
        <f>СВОД_2013!D209</f>
        <v>0</v>
      </c>
      <c r="E206" s="47">
        <f t="shared" si="7"/>
        <v>0</v>
      </c>
      <c r="F206" s="78">
        <f>янв.14!H204+фев.14!H204+мар.14!H204+апр.14!H204+май.14!H204+июн.14!H204+июл.14!H204+авг.14!H204+сен.14!H204+окт.14!H204+ноя.14!H204</f>
        <v>0</v>
      </c>
      <c r="G206" s="11">
        <f>янв.14!G204</f>
        <v>0</v>
      </c>
      <c r="H206" s="11">
        <f>фев.14!G204</f>
        <v>0</v>
      </c>
      <c r="I206" s="11">
        <f>мар.14!G204</f>
        <v>0</v>
      </c>
      <c r="J206" s="11">
        <f>апр.14!G204</f>
        <v>0</v>
      </c>
      <c r="K206" s="11">
        <f>май.14!G204</f>
        <v>0</v>
      </c>
      <c r="L206" s="11">
        <f>июн.14!G204</f>
        <v>0</v>
      </c>
      <c r="M206" s="11">
        <f>июл.14!G204</f>
        <v>0</v>
      </c>
      <c r="N206" s="11">
        <f>авг.14!G204</f>
        <v>0</v>
      </c>
      <c r="O206" s="11">
        <f>сен.14!G204</f>
        <v>0</v>
      </c>
      <c r="P206" s="11">
        <f>окт.14!G204</f>
        <v>0</v>
      </c>
      <c r="Q206" s="11">
        <f>ноя.14!G204</f>
        <v>0</v>
      </c>
      <c r="R206" s="5"/>
    </row>
    <row r="207" spans="1:18" x14ac:dyDescent="0.25">
      <c r="A207" s="5"/>
      <c r="B207" s="5" t="s">
        <v>146</v>
      </c>
      <c r="C207" s="5">
        <v>209</v>
      </c>
      <c r="D207" s="69">
        <f>СВОД_2013!D210</f>
        <v>0</v>
      </c>
      <c r="E207" s="47">
        <f t="shared" si="7"/>
        <v>-5.7683999999999989</v>
      </c>
      <c r="F207" s="78">
        <f>янв.14!H205+фев.14!H205+мар.14!H205+апр.14!H205+май.14!H205+июн.14!H205+июл.14!H205+авг.14!H205+сен.14!H205+окт.14!H205+ноя.14!H205</f>
        <v>0</v>
      </c>
      <c r="G207" s="11">
        <f>янв.14!G205</f>
        <v>0</v>
      </c>
      <c r="H207" s="11">
        <f>фев.14!G205</f>
        <v>0</v>
      </c>
      <c r="I207" s="11">
        <f>мар.14!G205</f>
        <v>0</v>
      </c>
      <c r="J207" s="11">
        <f>апр.14!G205</f>
        <v>0</v>
      </c>
      <c r="K207" s="11">
        <f>май.14!G205</f>
        <v>0</v>
      </c>
      <c r="L207" s="11">
        <f>июн.14!G205</f>
        <v>0</v>
      </c>
      <c r="M207" s="11">
        <f>июл.14!G205</f>
        <v>0</v>
      </c>
      <c r="N207" s="11">
        <f>авг.14!G205</f>
        <v>0</v>
      </c>
      <c r="O207" s="11">
        <f>сен.14!G205</f>
        <v>2.8005999999999993</v>
      </c>
      <c r="P207" s="11">
        <f>окт.14!G205</f>
        <v>2.9677999999999995</v>
      </c>
      <c r="Q207" s="11">
        <f>ноя.14!G205</f>
        <v>0</v>
      </c>
      <c r="R207" s="5"/>
    </row>
    <row r="208" spans="1:18" hidden="1" x14ac:dyDescent="0.25">
      <c r="A208" s="5"/>
      <c r="B208" s="5"/>
      <c r="C208" s="5">
        <v>210</v>
      </c>
      <c r="D208" s="69">
        <f>СВОД_2013!D211</f>
        <v>0</v>
      </c>
      <c r="E208" s="47">
        <f t="shared" si="7"/>
        <v>0</v>
      </c>
      <c r="F208" s="78">
        <f>янв.14!H206+фев.14!H206+мар.14!H206+апр.14!H206+май.14!H206+июн.14!H206+июл.14!H206+авг.14!H206+сен.14!H206+окт.14!H206+ноя.14!H206</f>
        <v>0</v>
      </c>
      <c r="G208" s="11">
        <f>янв.14!G206</f>
        <v>0</v>
      </c>
      <c r="H208" s="11">
        <f>фев.14!G206</f>
        <v>0</v>
      </c>
      <c r="I208" s="11">
        <f>мар.14!G206</f>
        <v>0</v>
      </c>
      <c r="J208" s="11">
        <f>апр.14!G206</f>
        <v>0</v>
      </c>
      <c r="K208" s="11">
        <f>май.14!G206</f>
        <v>0</v>
      </c>
      <c r="L208" s="11">
        <f>июн.14!G206</f>
        <v>0</v>
      </c>
      <c r="M208" s="11">
        <f>июл.14!G206</f>
        <v>0</v>
      </c>
      <c r="N208" s="11">
        <f>авг.14!G206</f>
        <v>0</v>
      </c>
      <c r="O208" s="11">
        <f>сен.14!G206</f>
        <v>0</v>
      </c>
      <c r="P208" s="11">
        <f>окт.14!G206</f>
        <v>0</v>
      </c>
      <c r="Q208" s="11">
        <f>ноя.14!G206</f>
        <v>0</v>
      </c>
      <c r="R208" s="5"/>
    </row>
    <row r="209" spans="1:18" hidden="1" x14ac:dyDescent="0.25">
      <c r="A209" s="5"/>
      <c r="B209" s="5"/>
      <c r="C209" s="5">
        <v>211</v>
      </c>
      <c r="D209" s="69">
        <f>СВОД_2013!D212</f>
        <v>0</v>
      </c>
      <c r="E209" s="47">
        <f t="shared" si="7"/>
        <v>0</v>
      </c>
      <c r="F209" s="78">
        <f>янв.14!H207+фев.14!H207+мар.14!H207+апр.14!H207+май.14!H207+июн.14!H207+июл.14!H207+авг.14!H207+сен.14!H207+окт.14!H207+ноя.14!H207</f>
        <v>0</v>
      </c>
      <c r="G209" s="11">
        <f>янв.14!G207</f>
        <v>0</v>
      </c>
      <c r="H209" s="11">
        <f>фев.14!G207</f>
        <v>0</v>
      </c>
      <c r="I209" s="11">
        <f>мар.14!G207</f>
        <v>0</v>
      </c>
      <c r="J209" s="11">
        <f>апр.14!G207</f>
        <v>0</v>
      </c>
      <c r="K209" s="11">
        <f>май.14!G207</f>
        <v>0</v>
      </c>
      <c r="L209" s="11">
        <f>июн.14!G207</f>
        <v>0</v>
      </c>
      <c r="M209" s="11">
        <f>июл.14!G207</f>
        <v>0</v>
      </c>
      <c r="N209" s="11">
        <f>авг.14!G207</f>
        <v>0</v>
      </c>
      <c r="O209" s="11">
        <f>сен.14!G207</f>
        <v>0</v>
      </c>
      <c r="P209" s="11">
        <f>окт.14!G207</f>
        <v>0</v>
      </c>
      <c r="Q209" s="11">
        <f>ноя.14!G207</f>
        <v>0</v>
      </c>
      <c r="R209" s="5"/>
    </row>
    <row r="210" spans="1:18" hidden="1" x14ac:dyDescent="0.25">
      <c r="A210" s="5"/>
      <c r="B210" s="5"/>
      <c r="C210" s="5">
        <v>212</v>
      </c>
      <c r="D210" s="69">
        <f>СВОД_2013!D213</f>
        <v>0</v>
      </c>
      <c r="E210" s="47">
        <f t="shared" si="7"/>
        <v>0</v>
      </c>
      <c r="F210" s="78">
        <f>янв.14!H208+фев.14!H208+мар.14!H208+апр.14!H208+май.14!H208+июн.14!H208+июл.14!H208+авг.14!H208+сен.14!H208+окт.14!H208+ноя.14!H208</f>
        <v>0</v>
      </c>
      <c r="G210" s="11">
        <f>янв.14!G208</f>
        <v>0</v>
      </c>
      <c r="H210" s="11">
        <f>фев.14!G208</f>
        <v>0</v>
      </c>
      <c r="I210" s="11">
        <f>мар.14!G208</f>
        <v>0</v>
      </c>
      <c r="J210" s="11">
        <f>апр.14!G208</f>
        <v>0</v>
      </c>
      <c r="K210" s="11">
        <f>май.14!G208</f>
        <v>0</v>
      </c>
      <c r="L210" s="11">
        <f>июн.14!G208</f>
        <v>0</v>
      </c>
      <c r="M210" s="11">
        <f>июл.14!G208</f>
        <v>0</v>
      </c>
      <c r="N210" s="11">
        <f>авг.14!G208</f>
        <v>0</v>
      </c>
      <c r="O210" s="11">
        <f>сен.14!G208</f>
        <v>0</v>
      </c>
      <c r="P210" s="11">
        <f>окт.14!G208</f>
        <v>0</v>
      </c>
      <c r="Q210" s="11">
        <f>ноя.14!G208</f>
        <v>0</v>
      </c>
      <c r="R210" s="5"/>
    </row>
    <row r="211" spans="1:18" hidden="1" x14ac:dyDescent="0.25">
      <c r="A211" s="5"/>
      <c r="B211" s="5"/>
      <c r="C211" s="5">
        <v>213</v>
      </c>
      <c r="D211" s="69">
        <f>СВОД_2013!D214</f>
        <v>0</v>
      </c>
      <c r="E211" s="47">
        <f t="shared" si="7"/>
        <v>0</v>
      </c>
      <c r="F211" s="78">
        <f>янв.14!H209+фев.14!H209+мар.14!H209+апр.14!H209+май.14!H209+июн.14!H209+июл.14!H209+авг.14!H209+сен.14!H209+окт.14!H209+ноя.14!H209</f>
        <v>0</v>
      </c>
      <c r="G211" s="11">
        <f>янв.14!G209</f>
        <v>0</v>
      </c>
      <c r="H211" s="11">
        <f>фев.14!G209</f>
        <v>0</v>
      </c>
      <c r="I211" s="11">
        <f>мар.14!G209</f>
        <v>0</v>
      </c>
      <c r="J211" s="11">
        <f>апр.14!G209</f>
        <v>0</v>
      </c>
      <c r="K211" s="11">
        <f>май.14!G209</f>
        <v>0</v>
      </c>
      <c r="L211" s="11">
        <f>июн.14!G209</f>
        <v>0</v>
      </c>
      <c r="M211" s="11">
        <f>июл.14!G209</f>
        <v>0</v>
      </c>
      <c r="N211" s="11">
        <f>авг.14!G209</f>
        <v>0</v>
      </c>
      <c r="O211" s="11">
        <f>сен.14!G209</f>
        <v>0</v>
      </c>
      <c r="P211" s="11">
        <f>окт.14!G209</f>
        <v>0</v>
      </c>
      <c r="Q211" s="11">
        <f>ноя.14!G209</f>
        <v>0</v>
      </c>
      <c r="R211" s="5"/>
    </row>
    <row r="212" spans="1:18" hidden="1" x14ac:dyDescent="0.25">
      <c r="A212" s="5"/>
      <c r="B212" s="5"/>
      <c r="C212" s="5">
        <v>214</v>
      </c>
      <c r="D212" s="69">
        <f>СВОД_2013!D215</f>
        <v>0</v>
      </c>
      <c r="E212" s="47">
        <f t="shared" si="7"/>
        <v>0</v>
      </c>
      <c r="F212" s="78">
        <f>янв.14!H210+фев.14!H210+мар.14!H210+апр.14!H210+май.14!H210+июн.14!H210+июл.14!H210+авг.14!H210+сен.14!H210+окт.14!H210+ноя.14!H210</f>
        <v>0</v>
      </c>
      <c r="G212" s="11">
        <f>янв.14!G210</f>
        <v>0</v>
      </c>
      <c r="H212" s="11">
        <f>фев.14!G210</f>
        <v>0</v>
      </c>
      <c r="I212" s="11">
        <f>мар.14!G210</f>
        <v>0</v>
      </c>
      <c r="J212" s="11">
        <f>апр.14!G210</f>
        <v>0</v>
      </c>
      <c r="K212" s="11">
        <f>май.14!G210</f>
        <v>0</v>
      </c>
      <c r="L212" s="11">
        <f>июн.14!G210</f>
        <v>0</v>
      </c>
      <c r="M212" s="11">
        <f>июл.14!G210</f>
        <v>0</v>
      </c>
      <c r="N212" s="11">
        <f>авг.14!G210</f>
        <v>0</v>
      </c>
      <c r="O212" s="11">
        <f>сен.14!G210</f>
        <v>0</v>
      </c>
      <c r="P212" s="11">
        <f>окт.14!G210</f>
        <v>0</v>
      </c>
      <c r="Q212" s="11">
        <f>ноя.14!G210</f>
        <v>0</v>
      </c>
      <c r="R212" s="5"/>
    </row>
    <row r="213" spans="1:18" hidden="1" x14ac:dyDescent="0.25">
      <c r="A213" s="5"/>
      <c r="B213" s="5"/>
      <c r="C213" s="5">
        <v>215</v>
      </c>
      <c r="D213" s="69">
        <f>СВОД_2013!D216</f>
        <v>0</v>
      </c>
      <c r="E213" s="47">
        <f t="shared" si="7"/>
        <v>0</v>
      </c>
      <c r="F213" s="78">
        <f>янв.14!H211+фев.14!H211+мар.14!H211+апр.14!H211+май.14!H211+июн.14!H211+июл.14!H211+авг.14!H211+сен.14!H211+окт.14!H211+ноя.14!H211</f>
        <v>0</v>
      </c>
      <c r="G213" s="11">
        <f>янв.14!G211</f>
        <v>0</v>
      </c>
      <c r="H213" s="11">
        <f>фев.14!G211</f>
        <v>0</v>
      </c>
      <c r="I213" s="11">
        <f>мар.14!G211</f>
        <v>0</v>
      </c>
      <c r="J213" s="11">
        <f>апр.14!G211</f>
        <v>0</v>
      </c>
      <c r="K213" s="11">
        <f>май.14!G211</f>
        <v>0</v>
      </c>
      <c r="L213" s="11">
        <f>июн.14!G211</f>
        <v>0</v>
      </c>
      <c r="M213" s="11">
        <f>июл.14!G211</f>
        <v>0</v>
      </c>
      <c r="N213" s="11">
        <f>авг.14!G211</f>
        <v>0</v>
      </c>
      <c r="O213" s="11">
        <f>сен.14!G211</f>
        <v>0</v>
      </c>
      <c r="P213" s="11">
        <f>окт.14!G211</f>
        <v>0</v>
      </c>
      <c r="Q213" s="11">
        <f>ноя.14!G211</f>
        <v>0</v>
      </c>
      <c r="R213" s="5"/>
    </row>
    <row r="214" spans="1:18" hidden="1" x14ac:dyDescent="0.25">
      <c r="A214" s="5"/>
      <c r="B214" s="5"/>
      <c r="C214" s="5">
        <v>216</v>
      </c>
      <c r="D214" s="69">
        <f>СВОД_2013!D217</f>
        <v>0</v>
      </c>
      <c r="E214" s="47">
        <f t="shared" si="7"/>
        <v>0</v>
      </c>
      <c r="F214" s="78">
        <f>янв.14!H212+фев.14!H212+мар.14!H212+апр.14!H212+май.14!H212+июн.14!H212+июл.14!H212+авг.14!H212+сен.14!H212+окт.14!H212+ноя.14!H212</f>
        <v>0</v>
      </c>
      <c r="G214" s="11">
        <f>янв.14!G212</f>
        <v>0</v>
      </c>
      <c r="H214" s="11">
        <f>фев.14!G212</f>
        <v>0</v>
      </c>
      <c r="I214" s="11">
        <f>мар.14!G212</f>
        <v>0</v>
      </c>
      <c r="J214" s="11">
        <f>апр.14!G212</f>
        <v>0</v>
      </c>
      <c r="K214" s="11">
        <f>май.14!G212</f>
        <v>0</v>
      </c>
      <c r="L214" s="11">
        <f>июн.14!G212</f>
        <v>0</v>
      </c>
      <c r="M214" s="11">
        <f>июл.14!G212</f>
        <v>0</v>
      </c>
      <c r="N214" s="11">
        <f>авг.14!G212</f>
        <v>0</v>
      </c>
      <c r="O214" s="11">
        <f>сен.14!G212</f>
        <v>0</v>
      </c>
      <c r="P214" s="11">
        <f>окт.14!G212</f>
        <v>0</v>
      </c>
      <c r="Q214" s="11">
        <f>ноя.14!G212</f>
        <v>0</v>
      </c>
      <c r="R214" s="5"/>
    </row>
    <row r="215" spans="1:18" hidden="1" x14ac:dyDescent="0.25">
      <c r="A215" s="5"/>
      <c r="B215" s="5"/>
      <c r="C215" s="5">
        <v>217</v>
      </c>
      <c r="D215" s="69">
        <f>СВОД_2013!D218</f>
        <v>0</v>
      </c>
      <c r="E215" s="47">
        <f t="shared" si="7"/>
        <v>0</v>
      </c>
      <c r="F215" s="78">
        <f>янв.14!H213+фев.14!H213+мар.14!H213+апр.14!H213+май.14!H213+июн.14!H213+июл.14!H213+авг.14!H213+сен.14!H213+окт.14!H213+ноя.14!H213</f>
        <v>0</v>
      </c>
      <c r="G215" s="11">
        <f>янв.14!G213</f>
        <v>0</v>
      </c>
      <c r="H215" s="11">
        <f>фев.14!G213</f>
        <v>0</v>
      </c>
      <c r="I215" s="11">
        <f>мар.14!G213</f>
        <v>0</v>
      </c>
      <c r="J215" s="11">
        <f>апр.14!G213</f>
        <v>0</v>
      </c>
      <c r="K215" s="11">
        <f>май.14!G213</f>
        <v>0</v>
      </c>
      <c r="L215" s="11">
        <f>июн.14!G213</f>
        <v>0</v>
      </c>
      <c r="M215" s="11">
        <f>июл.14!G213</f>
        <v>0</v>
      </c>
      <c r="N215" s="11">
        <f>авг.14!G213</f>
        <v>0</v>
      </c>
      <c r="O215" s="11">
        <f>сен.14!G213</f>
        <v>0</v>
      </c>
      <c r="P215" s="11">
        <f>окт.14!G213</f>
        <v>0</v>
      </c>
      <c r="Q215" s="11">
        <f>ноя.14!G213</f>
        <v>0</v>
      </c>
      <c r="R215" s="5"/>
    </row>
    <row r="216" spans="1:18" hidden="1" x14ac:dyDescent="0.25">
      <c r="A216" s="5"/>
      <c r="B216" s="5"/>
      <c r="C216" s="5">
        <v>218</v>
      </c>
      <c r="D216" s="69">
        <f>СВОД_2013!D219</f>
        <v>0</v>
      </c>
      <c r="E216" s="47">
        <f t="shared" si="7"/>
        <v>0</v>
      </c>
      <c r="F216" s="78">
        <f>янв.14!H214+фев.14!H214+мар.14!H214+апр.14!H214+май.14!H214+июн.14!H214+июл.14!H214+авг.14!H214+сен.14!H214+окт.14!H214+ноя.14!H214</f>
        <v>0</v>
      </c>
      <c r="G216" s="11">
        <f>янв.14!G214</f>
        <v>0</v>
      </c>
      <c r="H216" s="11">
        <f>фев.14!G214</f>
        <v>0</v>
      </c>
      <c r="I216" s="11">
        <f>мар.14!G214</f>
        <v>0</v>
      </c>
      <c r="J216" s="11">
        <f>апр.14!G214</f>
        <v>0</v>
      </c>
      <c r="K216" s="11">
        <f>май.14!G214</f>
        <v>0</v>
      </c>
      <c r="L216" s="11">
        <f>июн.14!G214</f>
        <v>0</v>
      </c>
      <c r="M216" s="11">
        <f>июл.14!G214</f>
        <v>0</v>
      </c>
      <c r="N216" s="11">
        <f>авг.14!G214</f>
        <v>0</v>
      </c>
      <c r="O216" s="11">
        <f>сен.14!G214</f>
        <v>0</v>
      </c>
      <c r="P216" s="11">
        <f>окт.14!G214</f>
        <v>0</v>
      </c>
      <c r="Q216" s="11">
        <f>ноя.14!G214</f>
        <v>0</v>
      </c>
      <c r="R216" s="5"/>
    </row>
    <row r="217" spans="1:18" hidden="1" x14ac:dyDescent="0.25">
      <c r="A217" s="5"/>
      <c r="B217" s="5"/>
      <c r="C217" s="5">
        <v>219</v>
      </c>
      <c r="D217" s="69">
        <f>СВОД_2013!D220</f>
        <v>0</v>
      </c>
      <c r="E217" s="47">
        <f t="shared" si="7"/>
        <v>0</v>
      </c>
      <c r="F217" s="78">
        <f>янв.14!H215+фев.14!H215+мар.14!H215+апр.14!H215+май.14!H215+июн.14!H215+июл.14!H215+авг.14!H215+сен.14!H215+окт.14!H215+ноя.14!H215</f>
        <v>0</v>
      </c>
      <c r="G217" s="11">
        <f>янв.14!G215</f>
        <v>0</v>
      </c>
      <c r="H217" s="11">
        <f>фев.14!G215</f>
        <v>0</v>
      </c>
      <c r="I217" s="11">
        <f>мар.14!G215</f>
        <v>0</v>
      </c>
      <c r="J217" s="11">
        <f>апр.14!G215</f>
        <v>0</v>
      </c>
      <c r="K217" s="11">
        <f>май.14!G215</f>
        <v>0</v>
      </c>
      <c r="L217" s="11">
        <f>июн.14!G215</f>
        <v>0</v>
      </c>
      <c r="M217" s="11">
        <f>июл.14!G215</f>
        <v>0</v>
      </c>
      <c r="N217" s="11">
        <f>авг.14!G215</f>
        <v>0</v>
      </c>
      <c r="O217" s="11">
        <f>сен.14!G215</f>
        <v>0</v>
      </c>
      <c r="P217" s="11">
        <f>окт.14!G215</f>
        <v>0</v>
      </c>
      <c r="Q217" s="11">
        <f>ноя.14!G215</f>
        <v>0</v>
      </c>
      <c r="R217" s="5"/>
    </row>
    <row r="218" spans="1:18" hidden="1" x14ac:dyDescent="0.25">
      <c r="A218" s="5"/>
      <c r="B218" s="5"/>
      <c r="C218" s="5">
        <v>220</v>
      </c>
      <c r="D218" s="69">
        <f>СВОД_2013!D221</f>
        <v>0</v>
      </c>
      <c r="E218" s="47">
        <f t="shared" si="7"/>
        <v>0</v>
      </c>
      <c r="F218" s="78">
        <f>янв.14!H216+фев.14!H216+мар.14!H216+апр.14!H216+май.14!H216+июн.14!H216+июл.14!H216+авг.14!H216+сен.14!H216+окт.14!H216+ноя.14!H216</f>
        <v>0</v>
      </c>
      <c r="G218" s="11">
        <f>янв.14!G216</f>
        <v>0</v>
      </c>
      <c r="H218" s="11">
        <f>фев.14!G216</f>
        <v>0</v>
      </c>
      <c r="I218" s="11">
        <f>мар.14!G216</f>
        <v>0</v>
      </c>
      <c r="J218" s="11">
        <f>апр.14!G216</f>
        <v>0</v>
      </c>
      <c r="K218" s="11">
        <f>май.14!G216</f>
        <v>0</v>
      </c>
      <c r="L218" s="11">
        <f>июн.14!G216</f>
        <v>0</v>
      </c>
      <c r="M218" s="11">
        <f>июл.14!G216</f>
        <v>0</v>
      </c>
      <c r="N218" s="11">
        <f>авг.14!G216</f>
        <v>0</v>
      </c>
      <c r="O218" s="11">
        <f>сен.14!G216</f>
        <v>0</v>
      </c>
      <c r="P218" s="11">
        <f>окт.14!G216</f>
        <v>0</v>
      </c>
      <c r="Q218" s="11">
        <f>ноя.14!G216</f>
        <v>0</v>
      </c>
      <c r="R218" s="5"/>
    </row>
    <row r="219" spans="1:18" hidden="1" x14ac:dyDescent="0.25">
      <c r="A219" s="5"/>
      <c r="B219" s="5"/>
      <c r="C219" s="5">
        <v>221</v>
      </c>
      <c r="D219" s="69">
        <f>СВОД_2013!D222</f>
        <v>0</v>
      </c>
      <c r="E219" s="47">
        <f t="shared" si="7"/>
        <v>0</v>
      </c>
      <c r="F219" s="78">
        <f>янв.14!H217+фев.14!H217+мар.14!H217+апр.14!H217+май.14!H217+июн.14!H217+июл.14!H217+авг.14!H217+сен.14!H217+окт.14!H217+ноя.14!H217</f>
        <v>0</v>
      </c>
      <c r="G219" s="11">
        <f>янв.14!G217</f>
        <v>0</v>
      </c>
      <c r="H219" s="11">
        <f>фев.14!G217</f>
        <v>0</v>
      </c>
      <c r="I219" s="11">
        <f>мар.14!G217</f>
        <v>0</v>
      </c>
      <c r="J219" s="11">
        <f>апр.14!G217</f>
        <v>0</v>
      </c>
      <c r="K219" s="11">
        <f>май.14!G217</f>
        <v>0</v>
      </c>
      <c r="L219" s="11">
        <f>июн.14!G217</f>
        <v>0</v>
      </c>
      <c r="M219" s="11">
        <f>июл.14!G217</f>
        <v>0</v>
      </c>
      <c r="N219" s="11">
        <f>авг.14!G217</f>
        <v>0</v>
      </c>
      <c r="O219" s="11">
        <f>сен.14!G217</f>
        <v>0</v>
      </c>
      <c r="P219" s="11">
        <f>окт.14!G217</f>
        <v>0</v>
      </c>
      <c r="Q219" s="11">
        <f>ноя.14!G217</f>
        <v>0</v>
      </c>
      <c r="R219" s="5"/>
    </row>
    <row r="220" spans="1:18" hidden="1" x14ac:dyDescent="0.25">
      <c r="A220" s="5"/>
      <c r="B220" s="5"/>
      <c r="C220" s="5">
        <v>222</v>
      </c>
      <c r="D220" s="69">
        <f>СВОД_2013!D223</f>
        <v>0</v>
      </c>
      <c r="E220" s="47">
        <f t="shared" si="7"/>
        <v>0</v>
      </c>
      <c r="F220" s="78">
        <f>янв.14!H218+фев.14!H218+мар.14!H218+апр.14!H218+май.14!H218+июн.14!H218+июл.14!H218+авг.14!H218+сен.14!H218+окт.14!H218+ноя.14!H218</f>
        <v>0</v>
      </c>
      <c r="G220" s="11">
        <f>янв.14!G218</f>
        <v>0</v>
      </c>
      <c r="H220" s="11">
        <f>фев.14!G218</f>
        <v>0</v>
      </c>
      <c r="I220" s="11">
        <f>мар.14!G218</f>
        <v>0</v>
      </c>
      <c r="J220" s="11">
        <f>апр.14!G218</f>
        <v>0</v>
      </c>
      <c r="K220" s="11">
        <f>май.14!G218</f>
        <v>0</v>
      </c>
      <c r="L220" s="11">
        <f>июн.14!G218</f>
        <v>0</v>
      </c>
      <c r="M220" s="11">
        <f>июл.14!G218</f>
        <v>0</v>
      </c>
      <c r="N220" s="11">
        <f>авг.14!G218</f>
        <v>0</v>
      </c>
      <c r="O220" s="11">
        <f>сен.14!G218</f>
        <v>0</v>
      </c>
      <c r="P220" s="11">
        <f>окт.14!G218</f>
        <v>0</v>
      </c>
      <c r="Q220" s="11">
        <f>ноя.14!G218</f>
        <v>0</v>
      </c>
      <c r="R220" s="5"/>
    </row>
    <row r="221" spans="1:18" hidden="1" x14ac:dyDescent="0.25">
      <c r="A221" s="5"/>
      <c r="B221" s="5"/>
      <c r="C221" s="5">
        <v>223</v>
      </c>
      <c r="D221" s="69">
        <f>СВОД_2013!D224</f>
        <v>0</v>
      </c>
      <c r="E221" s="47">
        <f t="shared" si="7"/>
        <v>0</v>
      </c>
      <c r="F221" s="78">
        <f>янв.14!H219+фев.14!H219+мар.14!H219+апр.14!H219+май.14!H219+июн.14!H219+июл.14!H219+авг.14!H219+сен.14!H219+окт.14!H219+ноя.14!H219</f>
        <v>0</v>
      </c>
      <c r="G221" s="11">
        <f>янв.14!G219</f>
        <v>0</v>
      </c>
      <c r="H221" s="11">
        <f>фев.14!G219</f>
        <v>0</v>
      </c>
      <c r="I221" s="11">
        <f>мар.14!G219</f>
        <v>0</v>
      </c>
      <c r="J221" s="11">
        <f>апр.14!G219</f>
        <v>0</v>
      </c>
      <c r="K221" s="11">
        <f>май.14!G219</f>
        <v>0</v>
      </c>
      <c r="L221" s="11">
        <f>июн.14!G219</f>
        <v>0</v>
      </c>
      <c r="M221" s="11">
        <f>июл.14!G219</f>
        <v>0</v>
      </c>
      <c r="N221" s="11">
        <f>авг.14!G219</f>
        <v>0</v>
      </c>
      <c r="O221" s="11">
        <f>сен.14!G219</f>
        <v>0</v>
      </c>
      <c r="P221" s="11">
        <f>окт.14!G219</f>
        <v>0</v>
      </c>
      <c r="Q221" s="11">
        <f>ноя.14!G219</f>
        <v>0</v>
      </c>
      <c r="R221" s="5"/>
    </row>
    <row r="222" spans="1:18" hidden="1" x14ac:dyDescent="0.25">
      <c r="A222" s="5"/>
      <c r="B222" s="5"/>
      <c r="C222" s="5">
        <v>224</v>
      </c>
      <c r="D222" s="69">
        <f>СВОД_2013!D225</f>
        <v>0</v>
      </c>
      <c r="E222" s="47">
        <f t="shared" si="7"/>
        <v>0</v>
      </c>
      <c r="F222" s="78">
        <f>янв.14!H220+фев.14!H220+мар.14!H220+апр.14!H220+май.14!H220+июн.14!H220+июл.14!H220+авг.14!H220+сен.14!H220+окт.14!H220+ноя.14!H220</f>
        <v>0</v>
      </c>
      <c r="G222" s="11">
        <f>янв.14!G220</f>
        <v>0</v>
      </c>
      <c r="H222" s="11">
        <f>фев.14!G220</f>
        <v>0</v>
      </c>
      <c r="I222" s="11">
        <f>мар.14!G220</f>
        <v>0</v>
      </c>
      <c r="J222" s="11">
        <f>апр.14!G220</f>
        <v>0</v>
      </c>
      <c r="K222" s="11">
        <f>май.14!G220</f>
        <v>0</v>
      </c>
      <c r="L222" s="11">
        <f>июн.14!G220</f>
        <v>0</v>
      </c>
      <c r="M222" s="11">
        <f>июл.14!G220</f>
        <v>0</v>
      </c>
      <c r="N222" s="11">
        <f>авг.14!G220</f>
        <v>0</v>
      </c>
      <c r="O222" s="11">
        <f>сен.14!G220</f>
        <v>0</v>
      </c>
      <c r="P222" s="11">
        <f>окт.14!G220</f>
        <v>0</v>
      </c>
      <c r="Q222" s="11">
        <f>ноя.14!G220</f>
        <v>0</v>
      </c>
      <c r="R222" s="5"/>
    </row>
    <row r="223" spans="1:18" hidden="1" x14ac:dyDescent="0.25">
      <c r="A223" s="5"/>
      <c r="B223" s="5"/>
      <c r="C223" s="5">
        <v>225</v>
      </c>
      <c r="D223" s="69">
        <f>СВОД_2013!D226</f>
        <v>0</v>
      </c>
      <c r="E223" s="47">
        <f t="shared" si="7"/>
        <v>0</v>
      </c>
      <c r="F223" s="78">
        <f>янв.14!H221+фев.14!H221+мар.14!H221+апр.14!H221+май.14!H221+июн.14!H221+июл.14!H221+авг.14!H221+сен.14!H221+окт.14!H221+ноя.14!H221</f>
        <v>0</v>
      </c>
      <c r="G223" s="11">
        <f>янв.14!G221</f>
        <v>0</v>
      </c>
      <c r="H223" s="11">
        <f>фев.14!G221</f>
        <v>0</v>
      </c>
      <c r="I223" s="11">
        <f>мар.14!G221</f>
        <v>0</v>
      </c>
      <c r="J223" s="11">
        <f>апр.14!G221</f>
        <v>0</v>
      </c>
      <c r="K223" s="11">
        <f>май.14!G221</f>
        <v>0</v>
      </c>
      <c r="L223" s="11">
        <f>июн.14!G221</f>
        <v>0</v>
      </c>
      <c r="M223" s="11">
        <f>июл.14!G221</f>
        <v>0</v>
      </c>
      <c r="N223" s="11">
        <f>авг.14!G221</f>
        <v>0</v>
      </c>
      <c r="O223" s="11">
        <f>сен.14!G221</f>
        <v>0</v>
      </c>
      <c r="P223" s="11">
        <f>окт.14!G221</f>
        <v>0</v>
      </c>
      <c r="Q223" s="11">
        <f>ноя.14!G221</f>
        <v>0</v>
      </c>
      <c r="R223" s="5"/>
    </row>
    <row r="224" spans="1:18" hidden="1" x14ac:dyDescent="0.25">
      <c r="A224" s="5"/>
      <c r="B224" s="5"/>
      <c r="C224" s="5">
        <v>226</v>
      </c>
      <c r="D224" s="69">
        <f>СВОД_2013!D227</f>
        <v>0</v>
      </c>
      <c r="E224" s="47">
        <f t="shared" si="7"/>
        <v>0</v>
      </c>
      <c r="F224" s="78">
        <f>янв.14!H222+фев.14!H222+мар.14!H222+апр.14!H222+май.14!H222+июн.14!H222+июл.14!H222+авг.14!H222+сен.14!H222+окт.14!H222+ноя.14!H222</f>
        <v>0</v>
      </c>
      <c r="G224" s="11">
        <f>янв.14!G222</f>
        <v>0</v>
      </c>
      <c r="H224" s="11">
        <f>фев.14!G222</f>
        <v>0</v>
      </c>
      <c r="I224" s="11">
        <f>мар.14!G222</f>
        <v>0</v>
      </c>
      <c r="J224" s="11">
        <f>апр.14!G222</f>
        <v>0</v>
      </c>
      <c r="K224" s="11">
        <f>май.14!G222</f>
        <v>0</v>
      </c>
      <c r="L224" s="11">
        <f>июн.14!G222</f>
        <v>0</v>
      </c>
      <c r="M224" s="11">
        <f>июл.14!G222</f>
        <v>0</v>
      </c>
      <c r="N224" s="11">
        <f>авг.14!G222</f>
        <v>0</v>
      </c>
      <c r="O224" s="11">
        <f>сен.14!G222</f>
        <v>0</v>
      </c>
      <c r="P224" s="11">
        <f>окт.14!G222</f>
        <v>0</v>
      </c>
      <c r="Q224" s="11">
        <f>ноя.14!G222</f>
        <v>0</v>
      </c>
      <c r="R224" s="5"/>
    </row>
    <row r="225" spans="1:18" hidden="1" x14ac:dyDescent="0.25">
      <c r="A225" s="5"/>
      <c r="B225" s="5"/>
      <c r="C225" s="5">
        <v>227</v>
      </c>
      <c r="D225" s="69">
        <f>СВОД_2013!D228</f>
        <v>0</v>
      </c>
      <c r="E225" s="47">
        <f t="shared" si="7"/>
        <v>0</v>
      </c>
      <c r="F225" s="78">
        <f>янв.14!H223+фев.14!H223+мар.14!H223+апр.14!H223+май.14!H223+июн.14!H223+июл.14!H223+авг.14!H223+сен.14!H223+окт.14!H223+ноя.14!H223</f>
        <v>0</v>
      </c>
      <c r="G225" s="11">
        <f>янв.14!G223</f>
        <v>0</v>
      </c>
      <c r="H225" s="11">
        <f>фев.14!G223</f>
        <v>0</v>
      </c>
      <c r="I225" s="11">
        <f>мар.14!G223</f>
        <v>0</v>
      </c>
      <c r="J225" s="11">
        <f>апр.14!G223</f>
        <v>0</v>
      </c>
      <c r="K225" s="11">
        <f>май.14!G223</f>
        <v>0</v>
      </c>
      <c r="L225" s="11">
        <f>июн.14!G223</f>
        <v>0</v>
      </c>
      <c r="M225" s="11">
        <f>июл.14!G223</f>
        <v>0</v>
      </c>
      <c r="N225" s="11">
        <f>авг.14!G223</f>
        <v>0</v>
      </c>
      <c r="O225" s="11">
        <f>сен.14!G223</f>
        <v>0</v>
      </c>
      <c r="P225" s="11">
        <f>окт.14!G223</f>
        <v>0</v>
      </c>
      <c r="Q225" s="11">
        <f>ноя.14!G223</f>
        <v>0</v>
      </c>
      <c r="R225" s="5"/>
    </row>
    <row r="226" spans="1:18" hidden="1" x14ac:dyDescent="0.25">
      <c r="A226" s="5"/>
      <c r="B226" s="5"/>
      <c r="C226" s="5">
        <v>228</v>
      </c>
      <c r="D226" s="69">
        <f>СВОД_2013!D229</f>
        <v>0</v>
      </c>
      <c r="E226" s="47">
        <f t="shared" si="7"/>
        <v>0</v>
      </c>
      <c r="F226" s="78">
        <f>янв.14!H224+фев.14!H224+мар.14!H224+апр.14!H224+май.14!H224+июн.14!H224+июл.14!H224+авг.14!H224+сен.14!H224+окт.14!H224+ноя.14!H224</f>
        <v>0</v>
      </c>
      <c r="G226" s="11">
        <f>янв.14!G224</f>
        <v>0</v>
      </c>
      <c r="H226" s="11">
        <f>фев.14!G224</f>
        <v>0</v>
      </c>
      <c r="I226" s="11">
        <f>мар.14!G224</f>
        <v>0</v>
      </c>
      <c r="J226" s="11">
        <f>апр.14!G224</f>
        <v>0</v>
      </c>
      <c r="K226" s="11">
        <f>май.14!G224</f>
        <v>0</v>
      </c>
      <c r="L226" s="11">
        <f>июн.14!G224</f>
        <v>0</v>
      </c>
      <c r="M226" s="11">
        <f>июл.14!G224</f>
        <v>0</v>
      </c>
      <c r="N226" s="11">
        <f>авг.14!G224</f>
        <v>0</v>
      </c>
      <c r="O226" s="11">
        <f>сен.14!G224</f>
        <v>0</v>
      </c>
      <c r="P226" s="11">
        <f>окт.14!G224</f>
        <v>0</v>
      </c>
      <c r="Q226" s="11">
        <f>ноя.14!G224</f>
        <v>0</v>
      </c>
      <c r="R226" s="5"/>
    </row>
    <row r="227" spans="1:18" hidden="1" x14ac:dyDescent="0.25">
      <c r="A227" s="5"/>
      <c r="B227" s="5"/>
      <c r="C227" s="5">
        <v>229</v>
      </c>
      <c r="D227" s="69">
        <f>СВОД_2013!D230</f>
        <v>0</v>
      </c>
      <c r="E227" s="47">
        <f t="shared" si="7"/>
        <v>0</v>
      </c>
      <c r="F227" s="78">
        <f>янв.14!H225+фев.14!H225+мар.14!H225+апр.14!H225+май.14!H225+июн.14!H225+июл.14!H225+авг.14!H225+сен.14!H225+окт.14!H225+ноя.14!H225</f>
        <v>0</v>
      </c>
      <c r="G227" s="11">
        <f>янв.14!G225</f>
        <v>0</v>
      </c>
      <c r="H227" s="11">
        <f>фев.14!G225</f>
        <v>0</v>
      </c>
      <c r="I227" s="11">
        <f>мар.14!G225</f>
        <v>0</v>
      </c>
      <c r="J227" s="11">
        <f>апр.14!G225</f>
        <v>0</v>
      </c>
      <c r="K227" s="11">
        <f>май.14!G225</f>
        <v>0</v>
      </c>
      <c r="L227" s="11">
        <f>июн.14!G225</f>
        <v>0</v>
      </c>
      <c r="M227" s="11">
        <f>июл.14!G225</f>
        <v>0</v>
      </c>
      <c r="N227" s="11">
        <f>авг.14!G225</f>
        <v>0</v>
      </c>
      <c r="O227" s="11">
        <f>сен.14!G225</f>
        <v>0</v>
      </c>
      <c r="P227" s="11">
        <f>окт.14!G225</f>
        <v>0</v>
      </c>
      <c r="Q227" s="11">
        <f>ноя.14!G225</f>
        <v>0</v>
      </c>
      <c r="R227" s="5"/>
    </row>
    <row r="228" spans="1:18" hidden="1" x14ac:dyDescent="0.25">
      <c r="A228" s="5"/>
      <c r="B228" s="5"/>
      <c r="C228" s="5">
        <v>230</v>
      </c>
      <c r="D228" s="69">
        <f>СВОД_2013!D231</f>
        <v>0</v>
      </c>
      <c r="E228" s="47">
        <f t="shared" si="7"/>
        <v>0</v>
      </c>
      <c r="F228" s="78">
        <f>янв.14!H226+фев.14!H226+мар.14!H226+апр.14!H226+май.14!H226+июн.14!H226+июл.14!H226+авг.14!H226+сен.14!H226+окт.14!H226+ноя.14!H226</f>
        <v>0</v>
      </c>
      <c r="G228" s="11">
        <f>янв.14!G226</f>
        <v>0</v>
      </c>
      <c r="H228" s="11">
        <f>фев.14!G226</f>
        <v>0</v>
      </c>
      <c r="I228" s="11">
        <f>мар.14!G226</f>
        <v>0</v>
      </c>
      <c r="J228" s="11">
        <f>апр.14!G226</f>
        <v>0</v>
      </c>
      <c r="K228" s="11">
        <f>май.14!G226</f>
        <v>0</v>
      </c>
      <c r="L228" s="11">
        <f>июн.14!G226</f>
        <v>0</v>
      </c>
      <c r="M228" s="11">
        <f>июл.14!G226</f>
        <v>0</v>
      </c>
      <c r="N228" s="11">
        <f>авг.14!G226</f>
        <v>0</v>
      </c>
      <c r="O228" s="11">
        <f>сен.14!G226</f>
        <v>0</v>
      </c>
      <c r="P228" s="11">
        <f>окт.14!G226</f>
        <v>0</v>
      </c>
      <c r="Q228" s="11">
        <f>ноя.14!G226</f>
        <v>0</v>
      </c>
      <c r="R228" s="5"/>
    </row>
    <row r="229" spans="1:18" hidden="1" x14ac:dyDescent="0.25">
      <c r="A229" s="5"/>
      <c r="B229" s="5"/>
      <c r="C229" s="5">
        <v>231</v>
      </c>
      <c r="D229" s="69">
        <f>СВОД_2013!D232</f>
        <v>0</v>
      </c>
      <c r="E229" s="47">
        <f t="shared" si="7"/>
        <v>0</v>
      </c>
      <c r="F229" s="78">
        <f>янв.14!H227+фев.14!H227+мар.14!H227+апр.14!H227+май.14!H227+июн.14!H227+июл.14!H227+авг.14!H227+сен.14!H227+окт.14!H227+ноя.14!H227</f>
        <v>0</v>
      </c>
      <c r="G229" s="11">
        <f>янв.14!G227</f>
        <v>0</v>
      </c>
      <c r="H229" s="11">
        <f>фев.14!G227</f>
        <v>0</v>
      </c>
      <c r="I229" s="11">
        <f>мар.14!G227</f>
        <v>0</v>
      </c>
      <c r="J229" s="11">
        <f>апр.14!G227</f>
        <v>0</v>
      </c>
      <c r="K229" s="11">
        <f>май.14!G227</f>
        <v>0</v>
      </c>
      <c r="L229" s="11">
        <f>июн.14!G227</f>
        <v>0</v>
      </c>
      <c r="M229" s="11">
        <f>июл.14!G227</f>
        <v>0</v>
      </c>
      <c r="N229" s="11">
        <f>авг.14!G227</f>
        <v>0</v>
      </c>
      <c r="O229" s="11">
        <f>сен.14!G227</f>
        <v>0</v>
      </c>
      <c r="P229" s="11">
        <f>окт.14!G227</f>
        <v>0</v>
      </c>
      <c r="Q229" s="11">
        <f>ноя.14!G227</f>
        <v>0</v>
      </c>
      <c r="R229" s="5"/>
    </row>
    <row r="230" spans="1:18" hidden="1" x14ac:dyDescent="0.25">
      <c r="A230" s="5"/>
      <c r="B230" s="5"/>
      <c r="C230" s="5">
        <v>232</v>
      </c>
      <c r="D230" s="69">
        <f>СВОД_2013!D233</f>
        <v>0</v>
      </c>
      <c r="E230" s="47">
        <f t="shared" si="7"/>
        <v>0</v>
      </c>
      <c r="F230" s="78">
        <f>янв.14!H228+фев.14!H228+мар.14!H228+апр.14!H228+май.14!H228+июн.14!H228+июл.14!H228+авг.14!H228+сен.14!H228+окт.14!H228+ноя.14!H228</f>
        <v>0</v>
      </c>
      <c r="G230" s="11">
        <f>янв.14!G228</f>
        <v>0</v>
      </c>
      <c r="H230" s="11">
        <f>фев.14!G228</f>
        <v>0</v>
      </c>
      <c r="I230" s="11">
        <f>мар.14!G228</f>
        <v>0</v>
      </c>
      <c r="J230" s="11">
        <f>апр.14!G228</f>
        <v>0</v>
      </c>
      <c r="K230" s="11">
        <f>май.14!G228</f>
        <v>0</v>
      </c>
      <c r="L230" s="11">
        <f>июн.14!G228</f>
        <v>0</v>
      </c>
      <c r="M230" s="11">
        <f>июл.14!G228</f>
        <v>0</v>
      </c>
      <c r="N230" s="11">
        <f>авг.14!G228</f>
        <v>0</v>
      </c>
      <c r="O230" s="11">
        <f>сен.14!G228</f>
        <v>0</v>
      </c>
      <c r="P230" s="11">
        <f>окт.14!G228</f>
        <v>0</v>
      </c>
      <c r="Q230" s="11">
        <f>ноя.14!G228</f>
        <v>0</v>
      </c>
      <c r="R230" s="5"/>
    </row>
    <row r="231" spans="1:18" hidden="1" x14ac:dyDescent="0.25">
      <c r="A231" s="5"/>
      <c r="B231" s="5"/>
      <c r="C231" s="5">
        <v>233</v>
      </c>
      <c r="D231" s="69">
        <f>СВОД_2013!D234</f>
        <v>0</v>
      </c>
      <c r="E231" s="47">
        <f t="shared" si="7"/>
        <v>0</v>
      </c>
      <c r="F231" s="78">
        <f>янв.14!H229+фев.14!H229+мар.14!H229+апр.14!H229+май.14!H229+июн.14!H229+июл.14!H229+авг.14!H229+сен.14!H229+окт.14!H229+ноя.14!H229</f>
        <v>0</v>
      </c>
      <c r="G231" s="11">
        <f>янв.14!G229</f>
        <v>0</v>
      </c>
      <c r="H231" s="11">
        <f>фев.14!G229</f>
        <v>0</v>
      </c>
      <c r="I231" s="11">
        <f>мар.14!G229</f>
        <v>0</v>
      </c>
      <c r="J231" s="11">
        <f>апр.14!G229</f>
        <v>0</v>
      </c>
      <c r="K231" s="11">
        <f>май.14!G229</f>
        <v>0</v>
      </c>
      <c r="L231" s="11">
        <f>июн.14!G229</f>
        <v>0</v>
      </c>
      <c r="M231" s="11">
        <f>июл.14!G229</f>
        <v>0</v>
      </c>
      <c r="N231" s="11">
        <f>авг.14!G229</f>
        <v>0</v>
      </c>
      <c r="O231" s="11">
        <f>сен.14!G229</f>
        <v>0</v>
      </c>
      <c r="P231" s="11">
        <f>окт.14!G229</f>
        <v>0</v>
      </c>
      <c r="Q231" s="11">
        <f>ноя.14!G229</f>
        <v>0</v>
      </c>
      <c r="R231" s="5"/>
    </row>
    <row r="232" spans="1:18" hidden="1" x14ac:dyDescent="0.25">
      <c r="A232" s="5"/>
      <c r="B232" s="5"/>
      <c r="C232" s="5">
        <v>234</v>
      </c>
      <c r="D232" s="69">
        <f>СВОД_2013!D235</f>
        <v>0</v>
      </c>
      <c r="E232" s="47">
        <f t="shared" si="7"/>
        <v>0</v>
      </c>
      <c r="F232" s="78">
        <f>янв.14!H230+фев.14!H230+мар.14!H230+апр.14!H230+май.14!H230+июн.14!H230+июл.14!H230+авг.14!H230+сен.14!H230+окт.14!H230+ноя.14!H230</f>
        <v>0</v>
      </c>
      <c r="G232" s="11">
        <f>янв.14!G230</f>
        <v>0</v>
      </c>
      <c r="H232" s="11">
        <f>фев.14!G230</f>
        <v>0</v>
      </c>
      <c r="I232" s="11">
        <f>мар.14!G230</f>
        <v>0</v>
      </c>
      <c r="J232" s="11">
        <f>апр.14!G230</f>
        <v>0</v>
      </c>
      <c r="K232" s="11">
        <f>май.14!G230</f>
        <v>0</v>
      </c>
      <c r="L232" s="11">
        <f>июн.14!G230</f>
        <v>0</v>
      </c>
      <c r="M232" s="11">
        <f>июл.14!G230</f>
        <v>0</v>
      </c>
      <c r="N232" s="11">
        <f>авг.14!G230</f>
        <v>0</v>
      </c>
      <c r="O232" s="11">
        <f>сен.14!G230</f>
        <v>0</v>
      </c>
      <c r="P232" s="11">
        <f>окт.14!G230</f>
        <v>0</v>
      </c>
      <c r="Q232" s="11">
        <f>ноя.14!G230</f>
        <v>0</v>
      </c>
      <c r="R232" s="5"/>
    </row>
    <row r="233" spans="1:18" hidden="1" x14ac:dyDescent="0.25">
      <c r="A233" s="5"/>
      <c r="B233" s="5"/>
      <c r="C233" s="5">
        <v>235</v>
      </c>
      <c r="D233" s="69">
        <f>СВОД_2013!D236</f>
        <v>0</v>
      </c>
      <c r="E233" s="47">
        <f t="shared" si="7"/>
        <v>0</v>
      </c>
      <c r="F233" s="78">
        <f>янв.14!H231+фев.14!H231+мар.14!H231+апр.14!H231+май.14!H231+июн.14!H231+июл.14!H231+авг.14!H231+сен.14!H231+окт.14!H231+ноя.14!H231</f>
        <v>0</v>
      </c>
      <c r="G233" s="11">
        <f>янв.14!G231</f>
        <v>0</v>
      </c>
      <c r="H233" s="11">
        <f>фев.14!G231</f>
        <v>0</v>
      </c>
      <c r="I233" s="11">
        <f>мар.14!G231</f>
        <v>0</v>
      </c>
      <c r="J233" s="11">
        <f>апр.14!G231</f>
        <v>0</v>
      </c>
      <c r="K233" s="11">
        <f>май.14!G231</f>
        <v>0</v>
      </c>
      <c r="L233" s="11">
        <f>июн.14!G231</f>
        <v>0</v>
      </c>
      <c r="M233" s="11">
        <f>июл.14!G231</f>
        <v>0</v>
      </c>
      <c r="N233" s="11">
        <f>авг.14!G231</f>
        <v>0</v>
      </c>
      <c r="O233" s="11">
        <f>сен.14!G231</f>
        <v>0</v>
      </c>
      <c r="P233" s="11">
        <f>окт.14!G231</f>
        <v>0</v>
      </c>
      <c r="Q233" s="11">
        <f>ноя.14!G231</f>
        <v>0</v>
      </c>
      <c r="R233" s="5"/>
    </row>
    <row r="234" spans="1:18" hidden="1" x14ac:dyDescent="0.25">
      <c r="A234" s="5"/>
      <c r="B234" s="5"/>
      <c r="C234" s="5">
        <v>236</v>
      </c>
      <c r="D234" s="69">
        <f>СВОД_2013!D237</f>
        <v>0</v>
      </c>
      <c r="E234" s="47">
        <f t="shared" si="7"/>
        <v>0</v>
      </c>
      <c r="F234" s="78">
        <f>янв.14!H232+фев.14!H232+мар.14!H232+апр.14!H232+май.14!H232+июн.14!H232+июл.14!H232+авг.14!H232+сен.14!H232+окт.14!H232+ноя.14!H232</f>
        <v>0</v>
      </c>
      <c r="G234" s="11">
        <f>янв.14!G232</f>
        <v>0</v>
      </c>
      <c r="H234" s="11">
        <f>фев.14!G232</f>
        <v>0</v>
      </c>
      <c r="I234" s="11">
        <f>мар.14!G232</f>
        <v>0</v>
      </c>
      <c r="J234" s="11">
        <f>апр.14!G232</f>
        <v>0</v>
      </c>
      <c r="K234" s="11">
        <f>май.14!G232</f>
        <v>0</v>
      </c>
      <c r="L234" s="11">
        <f>июн.14!G232</f>
        <v>0</v>
      </c>
      <c r="M234" s="11">
        <f>июл.14!G232</f>
        <v>0</v>
      </c>
      <c r="N234" s="11">
        <f>авг.14!G232</f>
        <v>0</v>
      </c>
      <c r="O234" s="11">
        <f>сен.14!G232</f>
        <v>0</v>
      </c>
      <c r="P234" s="11">
        <f>окт.14!G232</f>
        <v>0</v>
      </c>
      <c r="Q234" s="11">
        <f>ноя.14!G232</f>
        <v>0</v>
      </c>
      <c r="R234" s="5"/>
    </row>
    <row r="235" spans="1:18" hidden="1" x14ac:dyDescent="0.25">
      <c r="A235" s="5"/>
      <c r="B235" s="5"/>
      <c r="C235" s="5">
        <v>237</v>
      </c>
      <c r="D235" s="69">
        <f>СВОД_2013!D238</f>
        <v>0</v>
      </c>
      <c r="E235" s="47">
        <f t="shared" si="7"/>
        <v>0</v>
      </c>
      <c r="F235" s="78">
        <f>янв.14!H233+фев.14!H233+мар.14!H233+апр.14!H233+май.14!H233+июн.14!H233+июл.14!H233+авг.14!H233+сен.14!H233+окт.14!H233+ноя.14!H233</f>
        <v>0</v>
      </c>
      <c r="G235" s="11">
        <f>янв.14!G233</f>
        <v>0</v>
      </c>
      <c r="H235" s="11">
        <f>фев.14!G233</f>
        <v>0</v>
      </c>
      <c r="I235" s="11">
        <f>мар.14!G233</f>
        <v>0</v>
      </c>
      <c r="J235" s="11">
        <f>апр.14!G233</f>
        <v>0</v>
      </c>
      <c r="K235" s="11">
        <f>май.14!G233</f>
        <v>0</v>
      </c>
      <c r="L235" s="11">
        <f>июн.14!G233</f>
        <v>0</v>
      </c>
      <c r="M235" s="11">
        <f>июл.14!G233</f>
        <v>0</v>
      </c>
      <c r="N235" s="11">
        <f>авг.14!G233</f>
        <v>0</v>
      </c>
      <c r="O235" s="11">
        <f>сен.14!G233</f>
        <v>0</v>
      </c>
      <c r="P235" s="11">
        <f>окт.14!G233</f>
        <v>0</v>
      </c>
      <c r="Q235" s="11">
        <f>ноя.14!G233</f>
        <v>0</v>
      </c>
      <c r="R235" s="5"/>
    </row>
    <row r="236" spans="1:18" hidden="1" x14ac:dyDescent="0.25">
      <c r="A236" s="5"/>
      <c r="B236" s="5"/>
      <c r="C236" s="5">
        <v>238</v>
      </c>
      <c r="D236" s="69">
        <f>СВОД_2013!D239</f>
        <v>0</v>
      </c>
      <c r="E236" s="47">
        <f t="shared" si="7"/>
        <v>0</v>
      </c>
      <c r="F236" s="78">
        <f>янв.14!H234+фев.14!H234+мар.14!H234+апр.14!H234+май.14!H234+июн.14!H234+июл.14!H234+авг.14!H234+сен.14!H234+окт.14!H234+ноя.14!H234</f>
        <v>0</v>
      </c>
      <c r="G236" s="11">
        <f>янв.14!G234</f>
        <v>0</v>
      </c>
      <c r="H236" s="11">
        <f>фев.14!G234</f>
        <v>0</v>
      </c>
      <c r="I236" s="11">
        <f>мар.14!G234</f>
        <v>0</v>
      </c>
      <c r="J236" s="11">
        <f>апр.14!G234</f>
        <v>0</v>
      </c>
      <c r="K236" s="11">
        <f>май.14!G234</f>
        <v>0</v>
      </c>
      <c r="L236" s="11">
        <f>июн.14!G234</f>
        <v>0</v>
      </c>
      <c r="M236" s="11">
        <f>июл.14!G234</f>
        <v>0</v>
      </c>
      <c r="N236" s="11">
        <f>авг.14!G234</f>
        <v>0</v>
      </c>
      <c r="O236" s="11">
        <f>сен.14!G234</f>
        <v>0</v>
      </c>
      <c r="P236" s="11">
        <f>окт.14!G234</f>
        <v>0</v>
      </c>
      <c r="Q236" s="11">
        <f>ноя.14!G234</f>
        <v>0</v>
      </c>
      <c r="R236" s="5"/>
    </row>
    <row r="237" spans="1:18" hidden="1" x14ac:dyDescent="0.25">
      <c r="A237" s="5"/>
      <c r="B237" s="5"/>
      <c r="C237" s="5">
        <v>239</v>
      </c>
      <c r="D237" s="69">
        <f>СВОД_2013!D240</f>
        <v>0</v>
      </c>
      <c r="E237" s="47">
        <f t="shared" si="7"/>
        <v>0</v>
      </c>
      <c r="F237" s="78">
        <f>янв.14!H235+фев.14!H235+мар.14!H235+апр.14!H235+май.14!H235+июн.14!H235+июл.14!H235+авг.14!H235+сен.14!H235+окт.14!H235+ноя.14!H235</f>
        <v>0</v>
      </c>
      <c r="G237" s="11">
        <f>янв.14!G235</f>
        <v>0</v>
      </c>
      <c r="H237" s="11">
        <f>фев.14!G235</f>
        <v>0</v>
      </c>
      <c r="I237" s="11">
        <f>мар.14!G235</f>
        <v>0</v>
      </c>
      <c r="J237" s="11">
        <f>апр.14!G235</f>
        <v>0</v>
      </c>
      <c r="K237" s="11">
        <f>май.14!G235</f>
        <v>0</v>
      </c>
      <c r="L237" s="11">
        <f>июн.14!G235</f>
        <v>0</v>
      </c>
      <c r="M237" s="11">
        <f>июл.14!G235</f>
        <v>0</v>
      </c>
      <c r="N237" s="11">
        <f>авг.14!G235</f>
        <v>0</v>
      </c>
      <c r="O237" s="11">
        <f>сен.14!G235</f>
        <v>0</v>
      </c>
      <c r="P237" s="11">
        <f>окт.14!G235</f>
        <v>0</v>
      </c>
      <c r="Q237" s="11">
        <f>ноя.14!G235</f>
        <v>0</v>
      </c>
      <c r="R237" s="5"/>
    </row>
    <row r="238" spans="1:18" hidden="1" x14ac:dyDescent="0.25">
      <c r="A238" s="5"/>
      <c r="B238" s="5"/>
      <c r="C238" s="5">
        <v>240</v>
      </c>
      <c r="D238" s="69">
        <f>СВОД_2013!D241</f>
        <v>0</v>
      </c>
      <c r="E238" s="47">
        <f t="shared" si="7"/>
        <v>0</v>
      </c>
      <c r="F238" s="78">
        <f>янв.14!H236+фев.14!H236+мар.14!H236+апр.14!H236+май.14!H236+июн.14!H236+июл.14!H236+авг.14!H236+сен.14!H236+окт.14!H236+ноя.14!H236</f>
        <v>0</v>
      </c>
      <c r="G238" s="11">
        <f>янв.14!G236</f>
        <v>0</v>
      </c>
      <c r="H238" s="11">
        <f>фев.14!G236</f>
        <v>0</v>
      </c>
      <c r="I238" s="11">
        <f>мар.14!G236</f>
        <v>0</v>
      </c>
      <c r="J238" s="11">
        <f>апр.14!G236</f>
        <v>0</v>
      </c>
      <c r="K238" s="11">
        <f>май.14!G236</f>
        <v>0</v>
      </c>
      <c r="L238" s="11">
        <f>июн.14!G236</f>
        <v>0</v>
      </c>
      <c r="M238" s="11">
        <f>июл.14!G236</f>
        <v>0</v>
      </c>
      <c r="N238" s="11">
        <f>авг.14!G236</f>
        <v>0</v>
      </c>
      <c r="O238" s="11">
        <f>сен.14!G236</f>
        <v>0</v>
      </c>
      <c r="P238" s="11">
        <f>окт.14!G236</f>
        <v>0</v>
      </c>
      <c r="Q238" s="11">
        <f>ноя.14!G236</f>
        <v>0</v>
      </c>
      <c r="R238" s="5"/>
    </row>
    <row r="239" spans="1:18" hidden="1" x14ac:dyDescent="0.25">
      <c r="A239" s="5"/>
      <c r="B239" s="5"/>
      <c r="C239" s="5">
        <v>241</v>
      </c>
      <c r="D239" s="69">
        <f>СВОД_2013!D242</f>
        <v>0</v>
      </c>
      <c r="E239" s="47">
        <f t="shared" si="7"/>
        <v>0</v>
      </c>
      <c r="F239" s="78">
        <f>янв.14!H237+фев.14!H237+мар.14!H237+апр.14!H237+май.14!H237+июн.14!H237+июл.14!H237+авг.14!H237+сен.14!H237+окт.14!H237+ноя.14!H237</f>
        <v>0</v>
      </c>
      <c r="G239" s="11">
        <f>янв.14!G237</f>
        <v>0</v>
      </c>
      <c r="H239" s="11">
        <f>фев.14!G237</f>
        <v>0</v>
      </c>
      <c r="I239" s="11">
        <f>мар.14!G237</f>
        <v>0</v>
      </c>
      <c r="J239" s="11">
        <f>апр.14!G237</f>
        <v>0</v>
      </c>
      <c r="K239" s="11">
        <f>май.14!G237</f>
        <v>0</v>
      </c>
      <c r="L239" s="11">
        <f>июн.14!G237</f>
        <v>0</v>
      </c>
      <c r="M239" s="11">
        <f>июл.14!G237</f>
        <v>0</v>
      </c>
      <c r="N239" s="11">
        <f>авг.14!G237</f>
        <v>0</v>
      </c>
      <c r="O239" s="11">
        <f>сен.14!G237</f>
        <v>0</v>
      </c>
      <c r="P239" s="11">
        <f>окт.14!G237</f>
        <v>0</v>
      </c>
      <c r="Q239" s="11">
        <f>ноя.14!G237</f>
        <v>0</v>
      </c>
      <c r="R239" s="5"/>
    </row>
    <row r="240" spans="1:18" hidden="1" x14ac:dyDescent="0.25">
      <c r="A240" s="5"/>
      <c r="B240" s="5" t="s">
        <v>72</v>
      </c>
      <c r="C240" s="5">
        <v>242</v>
      </c>
      <c r="D240" s="69">
        <f>СВОД_2013!D243</f>
        <v>0</v>
      </c>
      <c r="E240" s="47">
        <f t="shared" si="7"/>
        <v>26.84920000000001</v>
      </c>
      <c r="F240" s="78">
        <f>янв.14!H238+фев.14!H238+мар.14!H238+апр.14!H238+май.14!H238+июн.14!H238+июл.14!H238+авг.14!H238+сен.14!H238+окт.14!H238+ноя.14!H238</f>
        <v>100.25</v>
      </c>
      <c r="G240" s="11">
        <f>янв.14!G238</f>
        <v>0</v>
      </c>
      <c r="H240" s="11">
        <f>фев.14!G238</f>
        <v>0</v>
      </c>
      <c r="I240" s="11">
        <f>мар.14!G238</f>
        <v>0</v>
      </c>
      <c r="J240" s="11">
        <f>апр.14!G238</f>
        <v>0</v>
      </c>
      <c r="K240" s="11">
        <f>май.14!G238</f>
        <v>0</v>
      </c>
      <c r="L240" s="11">
        <f>июн.14!G238</f>
        <v>0</v>
      </c>
      <c r="M240" s="11">
        <f>июл.14!G238</f>
        <v>7.4404000000000003</v>
      </c>
      <c r="N240" s="11">
        <f>авг.14!G238</f>
        <v>27.587999999999997</v>
      </c>
      <c r="O240" s="11">
        <f>сен.14!G238</f>
        <v>0</v>
      </c>
      <c r="P240" s="11">
        <f>окт.14!G238</f>
        <v>38.372399999999999</v>
      </c>
      <c r="Q240" s="11">
        <f>ноя.14!G238</f>
        <v>0</v>
      </c>
      <c r="R240" s="5"/>
    </row>
    <row r="241" spans="1:18" x14ac:dyDescent="0.25">
      <c r="A241" s="5"/>
      <c r="B241" s="5" t="s">
        <v>125</v>
      </c>
      <c r="C241" s="5">
        <v>243</v>
      </c>
      <c r="D241" s="69">
        <f>СВОД_2013!D244</f>
        <v>0</v>
      </c>
      <c r="E241" s="47">
        <f t="shared" si="7"/>
        <v>-5687.0199999999995</v>
      </c>
      <c r="F241" s="78">
        <f>янв.14!H239+фев.14!H239+мар.14!H239+апр.14!H239+май.14!H239+июн.14!H239+июл.14!H239+авг.14!H239+сен.14!H239+окт.14!H239+ноя.14!H239</f>
        <v>1910.13</v>
      </c>
      <c r="G241" s="11">
        <f>янв.14!G239</f>
        <v>0</v>
      </c>
      <c r="H241" s="11">
        <f>фев.14!G239</f>
        <v>0</v>
      </c>
      <c r="I241" s="11">
        <f>мар.14!G239</f>
        <v>0</v>
      </c>
      <c r="J241" s="11">
        <f>апр.14!G239</f>
        <v>0</v>
      </c>
      <c r="K241" s="11">
        <f>май.14!G239</f>
        <v>0</v>
      </c>
      <c r="L241" s="11">
        <f>июн.14!G239</f>
        <v>0</v>
      </c>
      <c r="M241" s="11">
        <f>июл.14!G239</f>
        <v>0</v>
      </c>
      <c r="N241" s="11">
        <f>авг.14!G239</f>
        <v>0</v>
      </c>
      <c r="O241" s="11">
        <f>сен.14!G239</f>
        <v>1910.1345999999996</v>
      </c>
      <c r="P241" s="11">
        <f>окт.14!G239</f>
        <v>3916.6600000000003</v>
      </c>
      <c r="Q241" s="11">
        <f>ноя.14!G239</f>
        <v>1770.3553999999997</v>
      </c>
      <c r="R241" s="5"/>
    </row>
    <row r="242" spans="1:18" hidden="1" x14ac:dyDescent="0.25">
      <c r="A242" s="5"/>
      <c r="B242" s="5"/>
      <c r="C242" s="5">
        <v>244</v>
      </c>
      <c r="D242" s="69">
        <f>СВОД_2013!D245</f>
        <v>0</v>
      </c>
      <c r="E242" s="47">
        <f t="shared" si="7"/>
        <v>0</v>
      </c>
      <c r="F242" s="78">
        <f>янв.14!H240+фев.14!H240+мар.14!H240+апр.14!H240+май.14!H240+июн.14!H240+июл.14!H240+авг.14!H240+сен.14!H240+окт.14!H240+ноя.14!H240</f>
        <v>0</v>
      </c>
      <c r="G242" s="11">
        <f>янв.14!G240</f>
        <v>0</v>
      </c>
      <c r="H242" s="11">
        <f>фев.14!G240</f>
        <v>0</v>
      </c>
      <c r="I242" s="11">
        <f>мар.14!G240</f>
        <v>0</v>
      </c>
      <c r="J242" s="11">
        <f>апр.14!G240</f>
        <v>0</v>
      </c>
      <c r="K242" s="11">
        <f>май.14!G240</f>
        <v>0</v>
      </c>
      <c r="L242" s="11">
        <f>июн.14!G240</f>
        <v>0</v>
      </c>
      <c r="M242" s="11">
        <f>июл.14!G240</f>
        <v>0</v>
      </c>
      <c r="N242" s="11">
        <f>авг.14!G240</f>
        <v>0</v>
      </c>
      <c r="O242" s="11">
        <f>сен.14!G240</f>
        <v>0</v>
      </c>
      <c r="P242" s="11">
        <f>окт.14!G240</f>
        <v>0</v>
      </c>
      <c r="Q242" s="11">
        <f>ноя.14!G240</f>
        <v>0</v>
      </c>
      <c r="R242" s="5"/>
    </row>
    <row r="243" spans="1:18" hidden="1" x14ac:dyDescent="0.25">
      <c r="A243" s="5"/>
      <c r="B243" s="5"/>
      <c r="C243" s="5">
        <v>245</v>
      </c>
      <c r="D243" s="69">
        <f>СВОД_2013!D246</f>
        <v>0</v>
      </c>
      <c r="E243" s="47">
        <f t="shared" si="7"/>
        <v>0</v>
      </c>
      <c r="F243" s="78">
        <f>янв.14!H241+фев.14!H241+мар.14!H241+апр.14!H241+май.14!H241+июн.14!H241+июл.14!H241+авг.14!H241+сен.14!H241+окт.14!H241+ноя.14!H241</f>
        <v>0</v>
      </c>
      <c r="G243" s="11">
        <f>янв.14!G241</f>
        <v>0</v>
      </c>
      <c r="H243" s="11">
        <f>фев.14!G241</f>
        <v>0</v>
      </c>
      <c r="I243" s="11">
        <f>мар.14!G241</f>
        <v>0</v>
      </c>
      <c r="J243" s="11">
        <f>апр.14!G241</f>
        <v>0</v>
      </c>
      <c r="K243" s="11">
        <f>май.14!G241</f>
        <v>0</v>
      </c>
      <c r="L243" s="11">
        <f>июн.14!G241</f>
        <v>0</v>
      </c>
      <c r="M243" s="11">
        <f>июл.14!G241</f>
        <v>0</v>
      </c>
      <c r="N243" s="11">
        <f>авг.14!G241</f>
        <v>0</v>
      </c>
      <c r="O243" s="11">
        <f>сен.14!G241</f>
        <v>0</v>
      </c>
      <c r="P243" s="11">
        <f>окт.14!G241</f>
        <v>0</v>
      </c>
      <c r="Q243" s="11">
        <f>ноя.14!G241</f>
        <v>0</v>
      </c>
      <c r="R243" s="5"/>
    </row>
    <row r="244" spans="1:18" hidden="1" x14ac:dyDescent="0.25">
      <c r="A244" s="5"/>
      <c r="B244" s="5"/>
      <c r="C244" s="5">
        <v>246</v>
      </c>
      <c r="D244" s="69">
        <f>СВОД_2013!D247</f>
        <v>0</v>
      </c>
      <c r="E244" s="47">
        <f t="shared" si="7"/>
        <v>0</v>
      </c>
      <c r="F244" s="78">
        <f>янв.14!H242+фев.14!H242+мар.14!H242+апр.14!H242+май.14!H242+июн.14!H242+июл.14!H242+авг.14!H242+сен.14!H242+окт.14!H242+ноя.14!H242</f>
        <v>0</v>
      </c>
      <c r="G244" s="11">
        <f>янв.14!G242</f>
        <v>0</v>
      </c>
      <c r="H244" s="11">
        <f>фев.14!G242</f>
        <v>0</v>
      </c>
      <c r="I244" s="11">
        <f>мар.14!G242</f>
        <v>0</v>
      </c>
      <c r="J244" s="11">
        <f>апр.14!G242</f>
        <v>0</v>
      </c>
      <c r="K244" s="11">
        <f>май.14!G242</f>
        <v>0</v>
      </c>
      <c r="L244" s="11">
        <f>июн.14!G242</f>
        <v>0</v>
      </c>
      <c r="M244" s="11">
        <f>июл.14!G242</f>
        <v>0</v>
      </c>
      <c r="N244" s="11">
        <f>авг.14!G242</f>
        <v>0</v>
      </c>
      <c r="O244" s="11">
        <f>сен.14!G242</f>
        <v>0</v>
      </c>
      <c r="P244" s="11">
        <f>окт.14!G242</f>
        <v>0</v>
      </c>
      <c r="Q244" s="11">
        <f>ноя.14!G242</f>
        <v>0</v>
      </c>
      <c r="R244" s="5"/>
    </row>
    <row r="245" spans="1:18" hidden="1" x14ac:dyDescent="0.25">
      <c r="A245" s="5"/>
      <c r="B245" s="5"/>
      <c r="C245" s="5">
        <v>247</v>
      </c>
      <c r="D245" s="69">
        <f>СВОД_2013!D248</f>
        <v>0</v>
      </c>
      <c r="E245" s="47">
        <f t="shared" si="7"/>
        <v>0</v>
      </c>
      <c r="F245" s="78">
        <f>янв.14!H243+фев.14!H243+мар.14!H243+апр.14!H243+май.14!H243+июн.14!H243+июл.14!H243+авг.14!H243+сен.14!H243+окт.14!H243+ноя.14!H243</f>
        <v>0</v>
      </c>
      <c r="G245" s="11">
        <f>янв.14!G243</f>
        <v>0</v>
      </c>
      <c r="H245" s="11">
        <f>фев.14!G243</f>
        <v>0</v>
      </c>
      <c r="I245" s="11">
        <f>мар.14!G243</f>
        <v>0</v>
      </c>
      <c r="J245" s="11">
        <f>апр.14!G243</f>
        <v>0</v>
      </c>
      <c r="K245" s="11">
        <f>май.14!G243</f>
        <v>0</v>
      </c>
      <c r="L245" s="11">
        <f>июн.14!G243</f>
        <v>0</v>
      </c>
      <c r="M245" s="11">
        <f>июл.14!G243</f>
        <v>0</v>
      </c>
      <c r="N245" s="11">
        <f>авг.14!G243</f>
        <v>0</v>
      </c>
      <c r="O245" s="11">
        <f>сен.14!G243</f>
        <v>0</v>
      </c>
      <c r="P245" s="11">
        <f>окт.14!G243</f>
        <v>0</v>
      </c>
      <c r="Q245" s="11">
        <f>ноя.14!G243</f>
        <v>0</v>
      </c>
      <c r="R245" s="5"/>
    </row>
    <row r="246" spans="1:18" hidden="1" x14ac:dyDescent="0.25">
      <c r="A246" s="5"/>
      <c r="B246" s="5"/>
      <c r="C246" s="5">
        <v>248</v>
      </c>
      <c r="D246" s="69">
        <f>СВОД_2013!D249</f>
        <v>0</v>
      </c>
      <c r="E246" s="47">
        <f t="shared" si="7"/>
        <v>0</v>
      </c>
      <c r="F246" s="78">
        <f>янв.14!H244+фев.14!H244+мар.14!H244+апр.14!H244+май.14!H244+июн.14!H244+июл.14!H244+авг.14!H244+сен.14!H244+окт.14!H244+ноя.14!H244</f>
        <v>0</v>
      </c>
      <c r="G246" s="11">
        <f>янв.14!G244</f>
        <v>0</v>
      </c>
      <c r="H246" s="11">
        <f>фев.14!G244</f>
        <v>0</v>
      </c>
      <c r="I246" s="11">
        <f>мар.14!G244</f>
        <v>0</v>
      </c>
      <c r="J246" s="11">
        <f>апр.14!G244</f>
        <v>0</v>
      </c>
      <c r="K246" s="11">
        <f>май.14!G244</f>
        <v>0</v>
      </c>
      <c r="L246" s="11">
        <f>июн.14!G244</f>
        <v>0</v>
      </c>
      <c r="M246" s="11">
        <f>июл.14!G244</f>
        <v>0</v>
      </c>
      <c r="N246" s="11">
        <f>авг.14!G244</f>
        <v>0</v>
      </c>
      <c r="O246" s="11">
        <f>сен.14!G244</f>
        <v>0</v>
      </c>
      <c r="P246" s="11">
        <f>окт.14!G244</f>
        <v>0</v>
      </c>
      <c r="Q246" s="11">
        <f>ноя.14!G244</f>
        <v>0</v>
      </c>
      <c r="R246" s="5"/>
    </row>
    <row r="247" spans="1:18" hidden="1" x14ac:dyDescent="0.25">
      <c r="A247" s="5"/>
      <c r="B247" s="5"/>
      <c r="C247" s="5">
        <v>249</v>
      </c>
      <c r="D247" s="69">
        <f>СВОД_2013!D250</f>
        <v>0</v>
      </c>
      <c r="E247" s="47">
        <f t="shared" si="7"/>
        <v>0</v>
      </c>
      <c r="F247" s="78">
        <f>янв.14!H245+фев.14!H245+мар.14!H245+апр.14!H245+май.14!H245+июн.14!H245+июл.14!H245+авг.14!H245+сен.14!H245+окт.14!H245+ноя.14!H245</f>
        <v>0</v>
      </c>
      <c r="G247" s="11">
        <f>янв.14!G245</f>
        <v>0</v>
      </c>
      <c r="H247" s="11">
        <f>фев.14!G245</f>
        <v>0</v>
      </c>
      <c r="I247" s="11">
        <f>мар.14!G245</f>
        <v>0</v>
      </c>
      <c r="J247" s="11">
        <f>апр.14!G245</f>
        <v>0</v>
      </c>
      <c r="K247" s="11">
        <f>май.14!G245</f>
        <v>0</v>
      </c>
      <c r="L247" s="11">
        <f>июн.14!G245</f>
        <v>0</v>
      </c>
      <c r="M247" s="11">
        <f>июл.14!G245</f>
        <v>0</v>
      </c>
      <c r="N247" s="11">
        <f>авг.14!G245</f>
        <v>0</v>
      </c>
      <c r="O247" s="11">
        <f>сен.14!G245</f>
        <v>0</v>
      </c>
      <c r="P247" s="11">
        <f>окт.14!G245</f>
        <v>0</v>
      </c>
      <c r="Q247" s="11">
        <f>ноя.14!G245</f>
        <v>0</v>
      </c>
      <c r="R247" s="5"/>
    </row>
    <row r="248" spans="1:18" hidden="1" x14ac:dyDescent="0.25">
      <c r="A248" s="5"/>
      <c r="B248" s="5"/>
      <c r="C248" s="5">
        <v>250</v>
      </c>
      <c r="D248" s="69">
        <f>СВОД_2013!D251</f>
        <v>0</v>
      </c>
      <c r="E248" s="47">
        <f t="shared" si="7"/>
        <v>0</v>
      </c>
      <c r="F248" s="78">
        <f>янв.14!H246+фев.14!H246+мар.14!H246+апр.14!H246+май.14!H246+июн.14!H246+июл.14!H246+авг.14!H246+сен.14!H246+окт.14!H246+ноя.14!H246</f>
        <v>0</v>
      </c>
      <c r="G248" s="11">
        <f>янв.14!G246</f>
        <v>0</v>
      </c>
      <c r="H248" s="11">
        <f>фев.14!G246</f>
        <v>0</v>
      </c>
      <c r="I248" s="11">
        <f>мар.14!G246</f>
        <v>0</v>
      </c>
      <c r="J248" s="11">
        <f>апр.14!G246</f>
        <v>0</v>
      </c>
      <c r="K248" s="11">
        <f>май.14!G246</f>
        <v>0</v>
      </c>
      <c r="L248" s="11">
        <f>июн.14!G246</f>
        <v>0</v>
      </c>
      <c r="M248" s="11">
        <f>июл.14!G246</f>
        <v>0</v>
      </c>
      <c r="N248" s="11">
        <f>авг.14!G246</f>
        <v>0</v>
      </c>
      <c r="O248" s="11">
        <f>сен.14!G246</f>
        <v>0</v>
      </c>
      <c r="P248" s="11">
        <f>окт.14!G246</f>
        <v>0</v>
      </c>
      <c r="Q248" s="11">
        <f>ноя.14!G246</f>
        <v>0</v>
      </c>
      <c r="R248" s="5"/>
    </row>
    <row r="249" spans="1:18" hidden="1" x14ac:dyDescent="0.25">
      <c r="A249" s="5"/>
      <c r="B249" s="5"/>
      <c r="C249" s="5">
        <v>251</v>
      </c>
      <c r="D249" s="69">
        <f>СВОД_2013!D252</f>
        <v>0</v>
      </c>
      <c r="E249" s="47">
        <f t="shared" si="7"/>
        <v>0</v>
      </c>
      <c r="F249" s="78">
        <f>янв.14!H247+фев.14!H247+мар.14!H247+апр.14!H247+май.14!H247+июн.14!H247+июл.14!H247+авг.14!H247+сен.14!H247+окт.14!H247+ноя.14!H247</f>
        <v>0</v>
      </c>
      <c r="G249" s="11">
        <f>янв.14!G247</f>
        <v>0</v>
      </c>
      <c r="H249" s="11">
        <f>фев.14!G247</f>
        <v>0</v>
      </c>
      <c r="I249" s="11">
        <f>мар.14!G247</f>
        <v>0</v>
      </c>
      <c r="J249" s="11">
        <f>апр.14!G247</f>
        <v>0</v>
      </c>
      <c r="K249" s="11">
        <f>май.14!G247</f>
        <v>0</v>
      </c>
      <c r="L249" s="11">
        <f>июн.14!G247</f>
        <v>0</v>
      </c>
      <c r="M249" s="11">
        <f>июл.14!G247</f>
        <v>0</v>
      </c>
      <c r="N249" s="11">
        <f>авг.14!G247</f>
        <v>0</v>
      </c>
      <c r="O249" s="11">
        <f>сен.14!G247</f>
        <v>0</v>
      </c>
      <c r="P249" s="11">
        <f>окт.14!G247</f>
        <v>0</v>
      </c>
      <c r="Q249" s="11">
        <f>ноя.14!G247</f>
        <v>0</v>
      </c>
      <c r="R249" s="5"/>
    </row>
    <row r="250" spans="1:18" hidden="1" x14ac:dyDescent="0.25">
      <c r="A250" s="5"/>
      <c r="B250" s="5"/>
      <c r="C250" s="5">
        <v>252</v>
      </c>
      <c r="D250" s="69">
        <f>СВОД_2013!D253</f>
        <v>0</v>
      </c>
      <c r="E250" s="47">
        <f t="shared" si="7"/>
        <v>0</v>
      </c>
      <c r="F250" s="78">
        <f>янв.14!H248+фев.14!H248+мар.14!H248+апр.14!H248+май.14!H248+июн.14!H248+июл.14!H248+авг.14!H248+сен.14!H248+окт.14!H248+ноя.14!H248</f>
        <v>0</v>
      </c>
      <c r="G250" s="11">
        <f>янв.14!G248</f>
        <v>0</v>
      </c>
      <c r="H250" s="11">
        <f>фев.14!G248</f>
        <v>0</v>
      </c>
      <c r="I250" s="11">
        <f>мар.14!G248</f>
        <v>0</v>
      </c>
      <c r="J250" s="11">
        <f>апр.14!G248</f>
        <v>0</v>
      </c>
      <c r="K250" s="11">
        <f>май.14!G248</f>
        <v>0</v>
      </c>
      <c r="L250" s="11">
        <f>июн.14!G248</f>
        <v>0</v>
      </c>
      <c r="M250" s="11">
        <f>июл.14!G248</f>
        <v>0</v>
      </c>
      <c r="N250" s="11">
        <f>авг.14!G248</f>
        <v>0</v>
      </c>
      <c r="O250" s="11">
        <f>сен.14!G248</f>
        <v>0</v>
      </c>
      <c r="P250" s="11">
        <f>окт.14!G248</f>
        <v>0</v>
      </c>
      <c r="Q250" s="11">
        <f>ноя.14!G248</f>
        <v>0</v>
      </c>
      <c r="R250" s="5"/>
    </row>
    <row r="251" spans="1:18" hidden="1" x14ac:dyDescent="0.25">
      <c r="A251" s="5"/>
      <c r="B251" s="5"/>
      <c r="C251" s="5">
        <v>253</v>
      </c>
      <c r="D251" s="69">
        <f>СВОД_2013!D254</f>
        <v>0</v>
      </c>
      <c r="E251" s="47">
        <f t="shared" si="7"/>
        <v>0</v>
      </c>
      <c r="F251" s="78">
        <f>янв.14!H249+фев.14!H249+мар.14!H249+апр.14!H249+май.14!H249+июн.14!H249+июл.14!H249+авг.14!H249+сен.14!H249+окт.14!H249+ноя.14!H249</f>
        <v>0</v>
      </c>
      <c r="G251" s="11">
        <f>янв.14!G249</f>
        <v>0</v>
      </c>
      <c r="H251" s="11">
        <f>фев.14!G249</f>
        <v>0</v>
      </c>
      <c r="I251" s="11">
        <f>мар.14!G249</f>
        <v>0</v>
      </c>
      <c r="J251" s="11">
        <f>апр.14!G249</f>
        <v>0</v>
      </c>
      <c r="K251" s="11">
        <f>май.14!G249</f>
        <v>0</v>
      </c>
      <c r="L251" s="11">
        <f>июн.14!G249</f>
        <v>0</v>
      </c>
      <c r="M251" s="11">
        <f>июл.14!G249</f>
        <v>0</v>
      </c>
      <c r="N251" s="11">
        <f>авг.14!G249</f>
        <v>0</v>
      </c>
      <c r="O251" s="11">
        <f>сен.14!G249</f>
        <v>0</v>
      </c>
      <c r="P251" s="11">
        <f>окт.14!G249</f>
        <v>0</v>
      </c>
      <c r="Q251" s="11">
        <f>ноя.14!G249</f>
        <v>0</v>
      </c>
      <c r="R251" s="5"/>
    </row>
    <row r="252" spans="1:18" hidden="1" x14ac:dyDescent="0.25">
      <c r="A252" s="5"/>
      <c r="B252" s="5"/>
      <c r="C252" s="5">
        <v>254</v>
      </c>
      <c r="D252" s="69">
        <f>СВОД_2013!D255</f>
        <v>0</v>
      </c>
      <c r="E252" s="47">
        <f t="shared" si="7"/>
        <v>0</v>
      </c>
      <c r="F252" s="78">
        <f>янв.14!H250+фев.14!H250+мар.14!H250+апр.14!H250+май.14!H250+июн.14!H250+июл.14!H250+авг.14!H250+сен.14!H250+окт.14!H250+ноя.14!H250</f>
        <v>0</v>
      </c>
      <c r="G252" s="11">
        <f>янв.14!G250</f>
        <v>0</v>
      </c>
      <c r="H252" s="11">
        <f>фев.14!G250</f>
        <v>0</v>
      </c>
      <c r="I252" s="11">
        <f>мар.14!G250</f>
        <v>0</v>
      </c>
      <c r="J252" s="11">
        <f>апр.14!G250</f>
        <v>0</v>
      </c>
      <c r="K252" s="11">
        <f>май.14!G250</f>
        <v>0</v>
      </c>
      <c r="L252" s="11">
        <f>июн.14!G250</f>
        <v>0</v>
      </c>
      <c r="M252" s="11">
        <f>июл.14!G250</f>
        <v>0</v>
      </c>
      <c r="N252" s="11">
        <f>авг.14!G250</f>
        <v>0</v>
      </c>
      <c r="O252" s="11">
        <f>сен.14!G250</f>
        <v>0</v>
      </c>
      <c r="P252" s="11">
        <f>окт.14!G250</f>
        <v>0</v>
      </c>
      <c r="Q252" s="11">
        <f>ноя.14!G250</f>
        <v>0</v>
      </c>
      <c r="R252" s="5"/>
    </row>
    <row r="253" spans="1:18" hidden="1" x14ac:dyDescent="0.25">
      <c r="A253" s="5"/>
      <c r="B253" s="5"/>
      <c r="C253" s="5">
        <v>255</v>
      </c>
      <c r="D253" s="69">
        <f>СВОД_2013!D256</f>
        <v>0</v>
      </c>
      <c r="E253" s="47">
        <f t="shared" si="7"/>
        <v>0</v>
      </c>
      <c r="F253" s="78">
        <f>янв.14!H251+фев.14!H251+мар.14!H251+апр.14!H251+май.14!H251+июн.14!H251+июл.14!H251+авг.14!H251+сен.14!H251+окт.14!H251+ноя.14!H251</f>
        <v>0</v>
      </c>
      <c r="G253" s="11">
        <f>янв.14!G251</f>
        <v>0</v>
      </c>
      <c r="H253" s="11">
        <f>фев.14!G251</f>
        <v>0</v>
      </c>
      <c r="I253" s="11">
        <f>мар.14!G251</f>
        <v>0</v>
      </c>
      <c r="J253" s="11">
        <f>апр.14!G251</f>
        <v>0</v>
      </c>
      <c r="K253" s="11">
        <f>май.14!G251</f>
        <v>0</v>
      </c>
      <c r="L253" s="11">
        <f>июн.14!G251</f>
        <v>0</v>
      </c>
      <c r="M253" s="11">
        <f>июл.14!G251</f>
        <v>0</v>
      </c>
      <c r="N253" s="11">
        <f>авг.14!G251</f>
        <v>0</v>
      </c>
      <c r="O253" s="11">
        <f>сен.14!G251</f>
        <v>0</v>
      </c>
      <c r="P253" s="11">
        <f>окт.14!G251</f>
        <v>0</v>
      </c>
      <c r="Q253" s="11">
        <f>ноя.14!G251</f>
        <v>0</v>
      </c>
      <c r="R253" s="5"/>
    </row>
    <row r="254" spans="1:18" hidden="1" x14ac:dyDescent="0.25">
      <c r="A254" s="5"/>
      <c r="B254" s="5"/>
      <c r="C254" s="5">
        <v>256</v>
      </c>
      <c r="D254" s="69">
        <f>СВОД_2013!D257</f>
        <v>0</v>
      </c>
      <c r="E254" s="47">
        <f t="shared" si="7"/>
        <v>0</v>
      </c>
      <c r="F254" s="78">
        <f>янв.14!H252+фев.14!H252+мар.14!H252+апр.14!H252+май.14!H252+июн.14!H252+июл.14!H252+авг.14!H252+сен.14!H252+окт.14!H252+ноя.14!H252</f>
        <v>0</v>
      </c>
      <c r="G254" s="11">
        <f>янв.14!G252</f>
        <v>0</v>
      </c>
      <c r="H254" s="11">
        <f>фев.14!G252</f>
        <v>0</v>
      </c>
      <c r="I254" s="11">
        <f>мар.14!G252</f>
        <v>0</v>
      </c>
      <c r="J254" s="11">
        <f>апр.14!G252</f>
        <v>0</v>
      </c>
      <c r="K254" s="11">
        <f>май.14!G252</f>
        <v>0</v>
      </c>
      <c r="L254" s="11">
        <f>июн.14!G252</f>
        <v>0</v>
      </c>
      <c r="M254" s="11">
        <f>июл.14!G252</f>
        <v>0</v>
      </c>
      <c r="N254" s="11">
        <f>авг.14!G252</f>
        <v>0</v>
      </c>
      <c r="O254" s="11">
        <f>сен.14!G252</f>
        <v>0</v>
      </c>
      <c r="P254" s="11">
        <f>окт.14!G252</f>
        <v>0</v>
      </c>
      <c r="Q254" s="11">
        <f>ноя.14!G252</f>
        <v>0</v>
      </c>
      <c r="R254" s="5"/>
    </row>
    <row r="255" spans="1:18" hidden="1" x14ac:dyDescent="0.25">
      <c r="A255" s="5"/>
      <c r="B255" s="5"/>
      <c r="C255" s="5">
        <v>258</v>
      </c>
      <c r="D255" s="69">
        <f>СВОД_2013!D258</f>
        <v>0</v>
      </c>
      <c r="E255" s="47">
        <f t="shared" si="7"/>
        <v>0</v>
      </c>
      <c r="F255" s="78">
        <f>янв.14!H253+фев.14!H253+мар.14!H253+апр.14!H253+май.14!H253+июн.14!H253+июл.14!H253+авг.14!H253+сен.14!H253+окт.14!H253+ноя.14!H253</f>
        <v>0</v>
      </c>
      <c r="G255" s="11">
        <f>янв.14!G253</f>
        <v>0</v>
      </c>
      <c r="H255" s="11">
        <f>фев.14!G253</f>
        <v>0</v>
      </c>
      <c r="I255" s="11">
        <f>мар.14!G253</f>
        <v>0</v>
      </c>
      <c r="J255" s="11">
        <f>апр.14!G253</f>
        <v>0</v>
      </c>
      <c r="K255" s="11">
        <f>май.14!G253</f>
        <v>0</v>
      </c>
      <c r="L255" s="11">
        <f>июн.14!G253</f>
        <v>0</v>
      </c>
      <c r="M255" s="11">
        <f>июл.14!G253</f>
        <v>0</v>
      </c>
      <c r="N255" s="11">
        <f>авг.14!G253</f>
        <v>0</v>
      </c>
      <c r="O255" s="11">
        <f>сен.14!G253</f>
        <v>0</v>
      </c>
      <c r="P255" s="11">
        <f>окт.14!G253</f>
        <v>0</v>
      </c>
      <c r="Q255" s="11">
        <f>ноя.14!G253</f>
        <v>0</v>
      </c>
      <c r="R255" s="5"/>
    </row>
    <row r="256" spans="1:18" hidden="1" x14ac:dyDescent="0.25">
      <c r="A256" s="5"/>
      <c r="B256" s="5"/>
      <c r="C256" s="5">
        <v>259</v>
      </c>
      <c r="D256" s="69">
        <f>СВОД_2013!D259</f>
        <v>0</v>
      </c>
      <c r="E256" s="47">
        <f t="shared" si="7"/>
        <v>0</v>
      </c>
      <c r="F256" s="78">
        <f>янв.14!H254+фев.14!H254+мар.14!H254+апр.14!H254+май.14!H254+июн.14!H254+июл.14!H254+авг.14!H254+сен.14!H254+окт.14!H254+ноя.14!H254</f>
        <v>0</v>
      </c>
      <c r="G256" s="11">
        <f>янв.14!G254</f>
        <v>0</v>
      </c>
      <c r="H256" s="11">
        <f>фев.14!G254</f>
        <v>0</v>
      </c>
      <c r="I256" s="11">
        <f>мар.14!G254</f>
        <v>0</v>
      </c>
      <c r="J256" s="11">
        <f>апр.14!G254</f>
        <v>0</v>
      </c>
      <c r="K256" s="11">
        <f>май.14!G254</f>
        <v>0</v>
      </c>
      <c r="L256" s="11">
        <f>июн.14!G254</f>
        <v>0</v>
      </c>
      <c r="M256" s="11">
        <f>июл.14!G254</f>
        <v>0</v>
      </c>
      <c r="N256" s="11">
        <f>авг.14!G254</f>
        <v>0</v>
      </c>
      <c r="O256" s="11">
        <f>сен.14!G254</f>
        <v>0</v>
      </c>
      <c r="P256" s="11">
        <f>окт.14!G254</f>
        <v>0</v>
      </c>
      <c r="Q256" s="11">
        <f>ноя.14!G254</f>
        <v>0</v>
      </c>
      <c r="R256" s="5"/>
    </row>
    <row r="257" spans="1:18" hidden="1" x14ac:dyDescent="0.25">
      <c r="A257" s="5"/>
      <c r="B257" s="5"/>
      <c r="C257" s="5">
        <v>260</v>
      </c>
      <c r="D257" s="69">
        <f>СВОД_2013!D260</f>
        <v>0</v>
      </c>
      <c r="E257" s="47">
        <f t="shared" si="7"/>
        <v>0</v>
      </c>
      <c r="F257" s="78">
        <f>янв.14!H255+фев.14!H255+мар.14!H255+апр.14!H255+май.14!H255+июн.14!H255+июл.14!H255+авг.14!H255+сен.14!H255+окт.14!H255+ноя.14!H255</f>
        <v>0</v>
      </c>
      <c r="G257" s="11">
        <f>янв.14!G255</f>
        <v>0</v>
      </c>
      <c r="H257" s="11">
        <f>фев.14!G255</f>
        <v>0</v>
      </c>
      <c r="I257" s="11">
        <f>мар.14!G255</f>
        <v>0</v>
      </c>
      <c r="J257" s="11">
        <f>апр.14!G255</f>
        <v>0</v>
      </c>
      <c r="K257" s="11">
        <f>май.14!G255</f>
        <v>0</v>
      </c>
      <c r="L257" s="11">
        <f>июн.14!G255</f>
        <v>0</v>
      </c>
      <c r="M257" s="11">
        <f>июл.14!G255</f>
        <v>0</v>
      </c>
      <c r="N257" s="11">
        <f>авг.14!G255</f>
        <v>0</v>
      </c>
      <c r="O257" s="11">
        <f>сен.14!G255</f>
        <v>0</v>
      </c>
      <c r="P257" s="11">
        <f>окт.14!G255</f>
        <v>0</v>
      </c>
      <c r="Q257" s="11">
        <f>ноя.14!G255</f>
        <v>0</v>
      </c>
      <c r="R257" s="5"/>
    </row>
    <row r="258" spans="1:18" hidden="1" x14ac:dyDescent="0.25">
      <c r="A258" s="5"/>
      <c r="B258" s="5"/>
      <c r="C258" s="5">
        <v>261</v>
      </c>
      <c r="D258" s="69">
        <f>СВОД_2013!D261</f>
        <v>0</v>
      </c>
      <c r="E258" s="47">
        <f t="shared" si="7"/>
        <v>0</v>
      </c>
      <c r="F258" s="78">
        <f>янв.14!H256+фев.14!H256+мар.14!H256+апр.14!H256+май.14!H256+июн.14!H256+июл.14!H256+авг.14!H256+сен.14!H256+окт.14!H256+ноя.14!H256</f>
        <v>0</v>
      </c>
      <c r="G258" s="11">
        <f>янв.14!G256</f>
        <v>0</v>
      </c>
      <c r="H258" s="11">
        <f>фев.14!G256</f>
        <v>0</v>
      </c>
      <c r="I258" s="11">
        <f>мар.14!G256</f>
        <v>0</v>
      </c>
      <c r="J258" s="11">
        <f>апр.14!G256</f>
        <v>0</v>
      </c>
      <c r="K258" s="11">
        <f>май.14!G256</f>
        <v>0</v>
      </c>
      <c r="L258" s="11">
        <f>июн.14!G256</f>
        <v>0</v>
      </c>
      <c r="M258" s="11">
        <f>июл.14!G256</f>
        <v>0</v>
      </c>
      <c r="N258" s="11">
        <f>авг.14!G256</f>
        <v>0</v>
      </c>
      <c r="O258" s="11">
        <f>сен.14!G256</f>
        <v>0</v>
      </c>
      <c r="P258" s="11">
        <f>окт.14!G256</f>
        <v>0</v>
      </c>
      <c r="Q258" s="11">
        <f>ноя.14!G256</f>
        <v>0</v>
      </c>
      <c r="R258" s="5"/>
    </row>
    <row r="259" spans="1:18" hidden="1" x14ac:dyDescent="0.25">
      <c r="A259" s="5"/>
      <c r="B259" s="5"/>
      <c r="C259" s="5">
        <v>262</v>
      </c>
      <c r="D259" s="69">
        <f>СВОД_2013!D262</f>
        <v>0</v>
      </c>
      <c r="E259" s="47">
        <f t="shared" si="7"/>
        <v>0</v>
      </c>
      <c r="F259" s="78">
        <f>янв.14!H257+фев.14!H257+мар.14!H257+апр.14!H257+май.14!H257+июн.14!H257+июл.14!H257+авг.14!H257+сен.14!H257+окт.14!H257+ноя.14!H257</f>
        <v>0</v>
      </c>
      <c r="G259" s="11">
        <f>янв.14!G257</f>
        <v>0</v>
      </c>
      <c r="H259" s="11">
        <f>фев.14!G257</f>
        <v>0</v>
      </c>
      <c r="I259" s="11">
        <f>мар.14!G257</f>
        <v>0</v>
      </c>
      <c r="J259" s="11">
        <f>апр.14!G257</f>
        <v>0</v>
      </c>
      <c r="K259" s="11">
        <f>май.14!G257</f>
        <v>0</v>
      </c>
      <c r="L259" s="11">
        <f>июн.14!G257</f>
        <v>0</v>
      </c>
      <c r="M259" s="11">
        <f>июл.14!G257</f>
        <v>0</v>
      </c>
      <c r="N259" s="11">
        <f>авг.14!G257</f>
        <v>0</v>
      </c>
      <c r="O259" s="11">
        <f>сен.14!G257</f>
        <v>0</v>
      </c>
      <c r="P259" s="11">
        <f>окт.14!G257</f>
        <v>0</v>
      </c>
      <c r="Q259" s="11">
        <f>ноя.14!G257</f>
        <v>0</v>
      </c>
      <c r="R259" s="5"/>
    </row>
    <row r="260" spans="1:18" hidden="1" x14ac:dyDescent="0.25">
      <c r="A260" s="5"/>
      <c r="B260" s="5"/>
      <c r="C260" s="5">
        <v>263</v>
      </c>
      <c r="D260" s="69">
        <f>СВОД_2013!D263</f>
        <v>0</v>
      </c>
      <c r="E260" s="47">
        <f t="shared" si="7"/>
        <v>0</v>
      </c>
      <c r="F260" s="78">
        <f>янв.14!H258+фев.14!H258+мар.14!H258+апр.14!H258+май.14!H258+июн.14!H258+июл.14!H258+авг.14!H258+сен.14!H258+окт.14!H258+ноя.14!H258</f>
        <v>0</v>
      </c>
      <c r="G260" s="11">
        <f>янв.14!G258</f>
        <v>0</v>
      </c>
      <c r="H260" s="11">
        <f>фев.14!G258</f>
        <v>0</v>
      </c>
      <c r="I260" s="11">
        <f>мар.14!G258</f>
        <v>0</v>
      </c>
      <c r="J260" s="11">
        <f>апр.14!G258</f>
        <v>0</v>
      </c>
      <c r="K260" s="11">
        <f>май.14!G258</f>
        <v>0</v>
      </c>
      <c r="L260" s="11">
        <f>июн.14!G258</f>
        <v>0</v>
      </c>
      <c r="M260" s="11">
        <f>июл.14!G258</f>
        <v>0</v>
      </c>
      <c r="N260" s="11">
        <f>авг.14!G258</f>
        <v>0</v>
      </c>
      <c r="O260" s="11">
        <f>сен.14!G258</f>
        <v>0</v>
      </c>
      <c r="P260" s="11">
        <f>окт.14!G258</f>
        <v>0</v>
      </c>
      <c r="Q260" s="11">
        <f>ноя.14!G258</f>
        <v>0</v>
      </c>
      <c r="R260" s="5"/>
    </row>
    <row r="261" spans="1:18" hidden="1" x14ac:dyDescent="0.25">
      <c r="A261" s="5"/>
      <c r="B261" s="5"/>
      <c r="C261" s="5">
        <v>264</v>
      </c>
      <c r="D261" s="69">
        <f>СВОД_2013!D264</f>
        <v>0</v>
      </c>
      <c r="E261" s="47">
        <f t="shared" si="7"/>
        <v>0</v>
      </c>
      <c r="F261" s="78">
        <f>янв.14!H259+фев.14!H259+мар.14!H259+апр.14!H259+май.14!H259+июн.14!H259+июл.14!H259+авг.14!H259+сен.14!H259+окт.14!H259+ноя.14!H259</f>
        <v>0</v>
      </c>
      <c r="G261" s="11">
        <f>янв.14!G259</f>
        <v>0</v>
      </c>
      <c r="H261" s="11">
        <f>фев.14!G259</f>
        <v>0</v>
      </c>
      <c r="I261" s="11">
        <f>мар.14!G259</f>
        <v>0</v>
      </c>
      <c r="J261" s="11">
        <f>апр.14!G259</f>
        <v>0</v>
      </c>
      <c r="K261" s="11">
        <f>май.14!G259</f>
        <v>0</v>
      </c>
      <c r="L261" s="11">
        <f>июн.14!G259</f>
        <v>0</v>
      </c>
      <c r="M261" s="11">
        <f>июл.14!G259</f>
        <v>0</v>
      </c>
      <c r="N261" s="11">
        <f>авг.14!G259</f>
        <v>0</v>
      </c>
      <c r="O261" s="11">
        <f>сен.14!G259</f>
        <v>0</v>
      </c>
      <c r="P261" s="11">
        <f>окт.14!G259</f>
        <v>0</v>
      </c>
      <c r="Q261" s="11">
        <f>ноя.14!G259</f>
        <v>0</v>
      </c>
      <c r="R261" s="5"/>
    </row>
    <row r="262" spans="1:18" hidden="1" x14ac:dyDescent="0.25">
      <c r="A262" s="5"/>
      <c r="B262" s="5"/>
      <c r="C262" s="5">
        <v>265</v>
      </c>
      <c r="D262" s="69">
        <f>СВОД_2013!D265</f>
        <v>0</v>
      </c>
      <c r="E262" s="47">
        <f t="shared" si="7"/>
        <v>0</v>
      </c>
      <c r="F262" s="78">
        <f>янв.14!H260+фев.14!H260+мар.14!H260+апр.14!H260+май.14!H260+июн.14!H260+июл.14!H260+авг.14!H260+сен.14!H260+окт.14!H260+ноя.14!H260</f>
        <v>0</v>
      </c>
      <c r="G262" s="11">
        <f>янв.14!G260</f>
        <v>0</v>
      </c>
      <c r="H262" s="11">
        <f>фев.14!G260</f>
        <v>0</v>
      </c>
      <c r="I262" s="11">
        <f>мар.14!G260</f>
        <v>0</v>
      </c>
      <c r="J262" s="11">
        <f>апр.14!G260</f>
        <v>0</v>
      </c>
      <c r="K262" s="11">
        <f>май.14!G260</f>
        <v>0</v>
      </c>
      <c r="L262" s="11">
        <f>июн.14!G260</f>
        <v>0</v>
      </c>
      <c r="M262" s="11">
        <f>июл.14!G260</f>
        <v>0</v>
      </c>
      <c r="N262" s="11">
        <f>авг.14!G260</f>
        <v>0</v>
      </c>
      <c r="O262" s="11">
        <f>сен.14!G260</f>
        <v>0</v>
      </c>
      <c r="P262" s="11">
        <f>окт.14!G260</f>
        <v>0</v>
      </c>
      <c r="Q262" s="11">
        <f>ноя.14!G260</f>
        <v>0</v>
      </c>
      <c r="R262" s="5"/>
    </row>
    <row r="263" spans="1:18" hidden="1" x14ac:dyDescent="0.25">
      <c r="A263" s="5"/>
      <c r="B263" s="5"/>
      <c r="C263" s="5">
        <v>266</v>
      </c>
      <c r="D263" s="69">
        <f>СВОД_2013!D266</f>
        <v>0</v>
      </c>
      <c r="E263" s="47">
        <f t="shared" ref="E263:E325" si="8">F263-G263-H263-I263-J263-K263-L263-M263-N263-O263-P263-Q263-R263+D263</f>
        <v>0</v>
      </c>
      <c r="F263" s="78">
        <f>янв.14!H261+фев.14!H261+мар.14!H261+апр.14!H261+май.14!H261+июн.14!H261+июл.14!H261+авг.14!H261+сен.14!H261+окт.14!H261+ноя.14!H261</f>
        <v>0</v>
      </c>
      <c r="G263" s="11">
        <f>янв.14!G261</f>
        <v>0</v>
      </c>
      <c r="H263" s="11">
        <f>фев.14!G261</f>
        <v>0</v>
      </c>
      <c r="I263" s="11">
        <f>мар.14!G261</f>
        <v>0</v>
      </c>
      <c r="J263" s="11">
        <f>апр.14!G261</f>
        <v>0</v>
      </c>
      <c r="K263" s="11">
        <f>май.14!G261</f>
        <v>0</v>
      </c>
      <c r="L263" s="11">
        <f>июн.14!G261</f>
        <v>0</v>
      </c>
      <c r="M263" s="11">
        <f>июл.14!G261</f>
        <v>0</v>
      </c>
      <c r="N263" s="11">
        <f>авг.14!G261</f>
        <v>0</v>
      </c>
      <c r="O263" s="11">
        <f>сен.14!G261</f>
        <v>0</v>
      </c>
      <c r="P263" s="11">
        <f>окт.14!G261</f>
        <v>0</v>
      </c>
      <c r="Q263" s="11">
        <f>ноя.14!G261</f>
        <v>0</v>
      </c>
      <c r="R263" s="5"/>
    </row>
    <row r="264" spans="1:18" hidden="1" x14ac:dyDescent="0.25">
      <c r="A264" s="5"/>
      <c r="B264" s="4"/>
      <c r="C264" s="5">
        <v>267</v>
      </c>
      <c r="D264" s="69">
        <f>СВОД_2013!D267</f>
        <v>0</v>
      </c>
      <c r="E264" s="47">
        <f t="shared" si="8"/>
        <v>0</v>
      </c>
      <c r="F264" s="78">
        <f>янв.14!H262+фев.14!H262+мар.14!H262+апр.14!H262+май.14!H262+июн.14!H262+июл.14!H262+авг.14!H262+сен.14!H262+окт.14!H262+ноя.14!H262</f>
        <v>0</v>
      </c>
      <c r="G264" s="11">
        <f>янв.14!G262</f>
        <v>0</v>
      </c>
      <c r="H264" s="11">
        <f>фев.14!G262</f>
        <v>0</v>
      </c>
      <c r="I264" s="11">
        <f>мар.14!G262</f>
        <v>0</v>
      </c>
      <c r="J264" s="11">
        <f>апр.14!G262</f>
        <v>0</v>
      </c>
      <c r="K264" s="11">
        <f>май.14!G262</f>
        <v>0</v>
      </c>
      <c r="L264" s="11">
        <f>июн.14!G262</f>
        <v>0</v>
      </c>
      <c r="M264" s="11">
        <f>июл.14!G262</f>
        <v>0</v>
      </c>
      <c r="N264" s="11">
        <f>авг.14!G262</f>
        <v>0</v>
      </c>
      <c r="O264" s="11">
        <f>сен.14!G262</f>
        <v>0</v>
      </c>
      <c r="P264" s="11">
        <f>окт.14!G262</f>
        <v>0</v>
      </c>
      <c r="Q264" s="11">
        <f>ноя.14!G262</f>
        <v>0</v>
      </c>
      <c r="R264" s="5"/>
    </row>
    <row r="265" spans="1:18" hidden="1" x14ac:dyDescent="0.25">
      <c r="A265" s="5"/>
      <c r="B265" s="5" t="s">
        <v>6</v>
      </c>
      <c r="C265" s="5">
        <v>268</v>
      </c>
      <c r="D265" s="69">
        <f>СВОД_2013!D268</f>
        <v>0</v>
      </c>
      <c r="E265" s="47">
        <f t="shared" si="8"/>
        <v>78.100999999999999</v>
      </c>
      <c r="F265" s="78">
        <f>янв.14!H263+фев.14!H263+мар.14!H263+апр.14!H263+май.14!H263+июн.14!H263+июл.14!H263+авг.14!H263+сен.14!H263+окт.14!H263+ноя.14!H263</f>
        <v>1000</v>
      </c>
      <c r="G265" s="11">
        <f>янв.14!G263</f>
        <v>0</v>
      </c>
      <c r="H265" s="11">
        <f>фев.14!G263</f>
        <v>0</v>
      </c>
      <c r="I265" s="11">
        <f>мар.14!G263</f>
        <v>0</v>
      </c>
      <c r="J265" s="11">
        <f>апр.14!G263</f>
        <v>0</v>
      </c>
      <c r="K265" s="11">
        <f>май.14!G263</f>
        <v>0</v>
      </c>
      <c r="L265" s="11">
        <f>июн.14!G263</f>
        <v>0</v>
      </c>
      <c r="M265" s="11">
        <f>июл.14!G263</f>
        <v>0</v>
      </c>
      <c r="N265" s="11">
        <f>авг.14!G263</f>
        <v>89.702799999999996</v>
      </c>
      <c r="O265" s="11">
        <f>сен.14!G263</f>
        <v>325.74740000000003</v>
      </c>
      <c r="P265" s="11">
        <f>окт.14!G263</f>
        <v>177.1902</v>
      </c>
      <c r="Q265" s="11">
        <f>ноя.14!G263</f>
        <v>329.2586</v>
      </c>
      <c r="R265" s="5"/>
    </row>
    <row r="266" spans="1:18" hidden="1" x14ac:dyDescent="0.25">
      <c r="A266" s="5"/>
      <c r="B266" s="5" t="s">
        <v>126</v>
      </c>
      <c r="C266" s="5">
        <v>269</v>
      </c>
      <c r="D266" s="69">
        <f>СВОД_2013!D269</f>
        <v>0</v>
      </c>
      <c r="E266" s="47">
        <f t="shared" si="8"/>
        <v>0</v>
      </c>
      <c r="F266" s="78">
        <f>янв.14!H264+фев.14!H264+мар.14!H264+апр.14!H264+май.14!H264+июн.14!H264+июл.14!H264+авг.14!H264+сен.14!H264+окт.14!H264+ноя.14!H264</f>
        <v>0</v>
      </c>
      <c r="G266" s="11">
        <f>янв.14!G264</f>
        <v>0</v>
      </c>
      <c r="H266" s="11">
        <f>фев.14!G264</f>
        <v>0</v>
      </c>
      <c r="I266" s="11">
        <f>мар.14!G264</f>
        <v>0</v>
      </c>
      <c r="J266" s="11">
        <f>апр.14!G264</f>
        <v>0</v>
      </c>
      <c r="K266" s="11">
        <f>май.14!G264</f>
        <v>0</v>
      </c>
      <c r="L266" s="11">
        <f>июн.14!G264</f>
        <v>0</v>
      </c>
      <c r="M266" s="11">
        <f>июл.14!G264</f>
        <v>0</v>
      </c>
      <c r="N266" s="11">
        <f>авг.14!G264</f>
        <v>0</v>
      </c>
      <c r="O266" s="11">
        <f>сен.14!G264</f>
        <v>0</v>
      </c>
      <c r="P266" s="11">
        <f>окт.14!G264</f>
        <v>0</v>
      </c>
      <c r="Q266" s="11">
        <f>ноя.14!G264</f>
        <v>0</v>
      </c>
      <c r="R266" s="5"/>
    </row>
    <row r="267" spans="1:18" x14ac:dyDescent="0.25">
      <c r="A267" s="5"/>
      <c r="B267" s="5" t="s">
        <v>137</v>
      </c>
      <c r="C267" s="5">
        <v>270</v>
      </c>
      <c r="D267" s="77">
        <f>СВОД_2013!D270</f>
        <v>0</v>
      </c>
      <c r="E267" s="47">
        <f t="shared" si="8"/>
        <v>-411.85539999999997</v>
      </c>
      <c r="F267" s="85">
        <f>янв.14!H265+фев.14!H265+мар.14!H265+апр.14!H265+май.14!H265+июн.14!H265+июл.14!H265+авг.14!H265+сен.14!H265+окт.14!H265+ноя.14!H265</f>
        <v>0</v>
      </c>
      <c r="G267" s="11">
        <f>янв.14!G265</f>
        <v>0</v>
      </c>
      <c r="H267" s="11">
        <f>фев.14!G265</f>
        <v>0</v>
      </c>
      <c r="I267" s="11">
        <f>мар.14!G265</f>
        <v>0</v>
      </c>
      <c r="J267" s="11">
        <f>апр.14!G265</f>
        <v>0</v>
      </c>
      <c r="K267" s="11">
        <f>май.14!G265</f>
        <v>0</v>
      </c>
      <c r="L267" s="11">
        <f>июн.14!G265</f>
        <v>0</v>
      </c>
      <c r="M267" s="11">
        <f>июл.14!G265</f>
        <v>170.6276</v>
      </c>
      <c r="N267" s="11">
        <f>авг.14!G265</f>
        <v>210.50480000000002</v>
      </c>
      <c r="O267" s="11">
        <f>сен.14!G265</f>
        <v>30.722999999999974</v>
      </c>
      <c r="P267" s="11">
        <f>окт.14!G265</f>
        <v>0</v>
      </c>
      <c r="Q267" s="11">
        <f>ноя.14!G265</f>
        <v>0</v>
      </c>
      <c r="R267" s="5"/>
    </row>
    <row r="268" spans="1:18" hidden="1" x14ac:dyDescent="0.25">
      <c r="A268" s="5"/>
      <c r="B268" s="5"/>
      <c r="C268" s="5">
        <v>272</v>
      </c>
      <c r="D268" s="69">
        <f>СВОД_2013!D272</f>
        <v>0</v>
      </c>
      <c r="E268" s="47">
        <f t="shared" si="8"/>
        <v>0</v>
      </c>
      <c r="F268" s="78">
        <f>янв.14!H266+фев.14!H266+мар.14!H266+апр.14!H266+май.14!H266+июн.14!H266+июл.14!H266+авг.14!H266+сен.14!H266+окт.14!H266+ноя.14!H266</f>
        <v>0</v>
      </c>
      <c r="G268" s="11">
        <f>янв.14!G266</f>
        <v>0</v>
      </c>
      <c r="H268" s="11">
        <f>фев.14!G266</f>
        <v>0</v>
      </c>
      <c r="I268" s="11">
        <f>мар.14!G266</f>
        <v>0</v>
      </c>
      <c r="J268" s="11">
        <f>апр.14!G266</f>
        <v>0</v>
      </c>
      <c r="K268" s="11">
        <f>май.14!G266</f>
        <v>0</v>
      </c>
      <c r="L268" s="11">
        <f>июн.14!G266</f>
        <v>0</v>
      </c>
      <c r="M268" s="11">
        <f>июл.14!G266</f>
        <v>0</v>
      </c>
      <c r="N268" s="11">
        <f>авг.14!G266</f>
        <v>0</v>
      </c>
      <c r="O268" s="11">
        <f>сен.14!G266</f>
        <v>0</v>
      </c>
      <c r="P268" s="11">
        <f>окт.14!G266</f>
        <v>0</v>
      </c>
      <c r="Q268" s="11">
        <f>ноя.14!G266</f>
        <v>0</v>
      </c>
      <c r="R268" s="5"/>
    </row>
    <row r="269" spans="1:18" hidden="1" x14ac:dyDescent="0.25">
      <c r="A269" s="5"/>
      <c r="B269" s="5"/>
      <c r="C269" s="5">
        <v>273</v>
      </c>
      <c r="D269" s="69">
        <f>СВОД_2013!D273</f>
        <v>0</v>
      </c>
      <c r="E269" s="47">
        <f t="shared" si="8"/>
        <v>0</v>
      </c>
      <c r="F269" s="78">
        <f>янв.14!H267+фев.14!H267+мар.14!H267+апр.14!H267+май.14!H267+июн.14!H267+июл.14!H267+авг.14!H267+сен.14!H267+окт.14!H267+ноя.14!H267</f>
        <v>0</v>
      </c>
      <c r="G269" s="11">
        <f>янв.14!G267</f>
        <v>0</v>
      </c>
      <c r="H269" s="11">
        <f>фев.14!G267</f>
        <v>0</v>
      </c>
      <c r="I269" s="11">
        <f>мар.14!G267</f>
        <v>0</v>
      </c>
      <c r="J269" s="11">
        <f>апр.14!G267</f>
        <v>0</v>
      </c>
      <c r="K269" s="11">
        <f>май.14!G267</f>
        <v>0</v>
      </c>
      <c r="L269" s="11">
        <f>июн.14!G267</f>
        <v>0</v>
      </c>
      <c r="M269" s="11">
        <f>июл.14!G267</f>
        <v>0</v>
      </c>
      <c r="N269" s="11">
        <f>авг.14!G267</f>
        <v>0</v>
      </c>
      <c r="O269" s="11">
        <f>сен.14!G267</f>
        <v>0</v>
      </c>
      <c r="P269" s="11">
        <f>окт.14!G267</f>
        <v>0</v>
      </c>
      <c r="Q269" s="11">
        <f>ноя.14!G267</f>
        <v>0</v>
      </c>
      <c r="R269" s="5"/>
    </row>
    <row r="270" spans="1:18" hidden="1" x14ac:dyDescent="0.25">
      <c r="A270" s="5"/>
      <c r="B270" s="5"/>
      <c r="C270" s="5">
        <v>274</v>
      </c>
      <c r="D270" s="69">
        <f>СВОД_2013!D274</f>
        <v>0</v>
      </c>
      <c r="E270" s="47">
        <f t="shared" si="8"/>
        <v>0</v>
      </c>
      <c r="F270" s="78">
        <f>янв.14!H268+фев.14!H268+мар.14!H268+апр.14!H268+май.14!H268+июн.14!H268+июл.14!H268+авг.14!H268+сен.14!H268+окт.14!H268+ноя.14!H268</f>
        <v>0</v>
      </c>
      <c r="G270" s="11">
        <f>янв.14!G268</f>
        <v>0</v>
      </c>
      <c r="H270" s="11">
        <f>фев.14!G268</f>
        <v>0</v>
      </c>
      <c r="I270" s="11">
        <f>мар.14!G268</f>
        <v>0</v>
      </c>
      <c r="J270" s="11">
        <f>апр.14!G268</f>
        <v>0</v>
      </c>
      <c r="K270" s="11">
        <f>май.14!G268</f>
        <v>0</v>
      </c>
      <c r="L270" s="11">
        <f>июн.14!G268</f>
        <v>0</v>
      </c>
      <c r="M270" s="11">
        <f>июл.14!G268</f>
        <v>0</v>
      </c>
      <c r="N270" s="11">
        <f>авг.14!G268</f>
        <v>0</v>
      </c>
      <c r="O270" s="11">
        <f>сен.14!G268</f>
        <v>0</v>
      </c>
      <c r="P270" s="11">
        <f>окт.14!G268</f>
        <v>0</v>
      </c>
      <c r="Q270" s="11">
        <f>ноя.14!G268</f>
        <v>0</v>
      </c>
      <c r="R270" s="5"/>
    </row>
    <row r="271" spans="1:18" hidden="1" x14ac:dyDescent="0.25">
      <c r="A271" s="5"/>
      <c r="B271" s="5"/>
      <c r="C271" s="5">
        <v>275</v>
      </c>
      <c r="D271" s="69">
        <f>СВОД_2013!D275</f>
        <v>0</v>
      </c>
      <c r="E271" s="47">
        <f t="shared" si="8"/>
        <v>0</v>
      </c>
      <c r="F271" s="78">
        <f>янв.14!H269+фев.14!H269+мар.14!H269+апр.14!H269+май.14!H269+июн.14!H269+июл.14!H269+авг.14!H269+сен.14!H269+окт.14!H269+ноя.14!H269</f>
        <v>0</v>
      </c>
      <c r="G271" s="11">
        <f>янв.14!G269</f>
        <v>0</v>
      </c>
      <c r="H271" s="11">
        <f>фев.14!G269</f>
        <v>0</v>
      </c>
      <c r="I271" s="11">
        <f>мар.14!G269</f>
        <v>0</v>
      </c>
      <c r="J271" s="11">
        <f>апр.14!G269</f>
        <v>0</v>
      </c>
      <c r="K271" s="11">
        <f>май.14!G269</f>
        <v>0</v>
      </c>
      <c r="L271" s="11">
        <f>июн.14!G269</f>
        <v>0</v>
      </c>
      <c r="M271" s="11">
        <f>июл.14!G269</f>
        <v>0</v>
      </c>
      <c r="N271" s="11">
        <f>авг.14!G269</f>
        <v>0</v>
      </c>
      <c r="O271" s="11">
        <f>сен.14!G269</f>
        <v>0</v>
      </c>
      <c r="P271" s="11">
        <f>окт.14!G269</f>
        <v>0</v>
      </c>
      <c r="Q271" s="11">
        <f>ноя.14!G269</f>
        <v>0</v>
      </c>
      <c r="R271" s="5"/>
    </row>
    <row r="272" spans="1:18" hidden="1" x14ac:dyDescent="0.25">
      <c r="A272" s="5"/>
      <c r="B272" s="4"/>
      <c r="C272" s="5">
        <v>276</v>
      </c>
      <c r="D272" s="69">
        <f>СВОД_2013!D276</f>
        <v>0</v>
      </c>
      <c r="E272" s="47">
        <f t="shared" si="8"/>
        <v>0</v>
      </c>
      <c r="F272" s="78">
        <f>янв.14!H270+фев.14!H270+мар.14!H270+апр.14!H270+май.14!H270+июн.14!H270+июл.14!H270+авг.14!H270+сен.14!H270+окт.14!H270+ноя.14!H270</f>
        <v>0</v>
      </c>
      <c r="G272" s="11">
        <f>янв.14!G270</f>
        <v>0</v>
      </c>
      <c r="H272" s="11">
        <f>фев.14!G270</f>
        <v>0</v>
      </c>
      <c r="I272" s="11">
        <f>мар.14!G270</f>
        <v>0</v>
      </c>
      <c r="J272" s="11">
        <f>апр.14!G270</f>
        <v>0</v>
      </c>
      <c r="K272" s="11">
        <f>май.14!G270</f>
        <v>0</v>
      </c>
      <c r="L272" s="11">
        <f>июн.14!G270</f>
        <v>0</v>
      </c>
      <c r="M272" s="11">
        <f>июл.14!G270</f>
        <v>0</v>
      </c>
      <c r="N272" s="11">
        <f>авг.14!G270</f>
        <v>0</v>
      </c>
      <c r="O272" s="11">
        <f>сен.14!G270</f>
        <v>0</v>
      </c>
      <c r="P272" s="11">
        <f>окт.14!G270</f>
        <v>0</v>
      </c>
      <c r="Q272" s="11">
        <f>ноя.14!G270</f>
        <v>0</v>
      </c>
      <c r="R272" s="5"/>
    </row>
    <row r="273" spans="1:18" hidden="1" x14ac:dyDescent="0.25">
      <c r="A273" s="5"/>
      <c r="B273" s="5" t="s">
        <v>7</v>
      </c>
      <c r="C273" s="5">
        <v>277</v>
      </c>
      <c r="D273" s="69">
        <f>СВОД_2013!D277</f>
        <v>0</v>
      </c>
      <c r="E273" s="47">
        <f t="shared" si="8"/>
        <v>0</v>
      </c>
      <c r="F273" s="78">
        <f>янв.14!H271+фев.14!H271+мар.14!H271+апр.14!H271+май.14!H271+июн.14!H271+июл.14!H271+авг.14!H271+сен.14!H271+окт.14!H271+ноя.14!H271</f>
        <v>0</v>
      </c>
      <c r="G273" s="11">
        <f>янв.14!G271</f>
        <v>0</v>
      </c>
      <c r="H273" s="11">
        <f>фев.14!G271</f>
        <v>0</v>
      </c>
      <c r="I273" s="11">
        <f>мар.14!G271</f>
        <v>0</v>
      </c>
      <c r="J273" s="11">
        <f>апр.14!G271</f>
        <v>0</v>
      </c>
      <c r="K273" s="11">
        <f>май.14!G271</f>
        <v>0</v>
      </c>
      <c r="L273" s="11">
        <f>июн.14!G271</f>
        <v>0</v>
      </c>
      <c r="M273" s="11">
        <f>июл.14!G271</f>
        <v>0</v>
      </c>
      <c r="N273" s="11">
        <f>авг.14!G271</f>
        <v>0</v>
      </c>
      <c r="O273" s="11">
        <f>сен.14!G271</f>
        <v>0</v>
      </c>
      <c r="P273" s="11">
        <f>окт.14!G271</f>
        <v>0</v>
      </c>
      <c r="Q273" s="11">
        <f>ноя.14!G271</f>
        <v>0</v>
      </c>
      <c r="R273" s="5"/>
    </row>
    <row r="274" spans="1:18" hidden="1" x14ac:dyDescent="0.25">
      <c r="A274" s="5"/>
      <c r="B274" s="5"/>
      <c r="C274" s="5">
        <v>278</v>
      </c>
      <c r="D274" s="69">
        <f>СВОД_2013!D278</f>
        <v>0</v>
      </c>
      <c r="E274" s="47">
        <f t="shared" si="8"/>
        <v>0</v>
      </c>
      <c r="F274" s="78">
        <f>янв.14!H272+фев.14!H272+мар.14!H272+апр.14!H272+май.14!H272+июн.14!H272+июл.14!H272+авг.14!H272+сен.14!H272+окт.14!H272+ноя.14!H272</f>
        <v>0</v>
      </c>
      <c r="G274" s="11">
        <f>янв.14!G272</f>
        <v>0</v>
      </c>
      <c r="H274" s="11">
        <f>фев.14!G272</f>
        <v>0</v>
      </c>
      <c r="I274" s="11">
        <f>мар.14!G272</f>
        <v>0</v>
      </c>
      <c r="J274" s="11">
        <f>апр.14!G272</f>
        <v>0</v>
      </c>
      <c r="K274" s="11">
        <f>май.14!G272</f>
        <v>0</v>
      </c>
      <c r="L274" s="11">
        <f>июн.14!G272</f>
        <v>0</v>
      </c>
      <c r="M274" s="11">
        <f>июл.14!G272</f>
        <v>0</v>
      </c>
      <c r="N274" s="11">
        <f>авг.14!G272</f>
        <v>0</v>
      </c>
      <c r="O274" s="11">
        <f>сен.14!G272</f>
        <v>0</v>
      </c>
      <c r="P274" s="11">
        <f>окт.14!G272</f>
        <v>0</v>
      </c>
      <c r="Q274" s="11">
        <f>ноя.14!G272</f>
        <v>0</v>
      </c>
      <c r="R274" s="5"/>
    </row>
    <row r="275" spans="1:18" hidden="1" x14ac:dyDescent="0.25">
      <c r="A275" s="5"/>
      <c r="B275" s="5"/>
      <c r="C275" s="5">
        <v>279</v>
      </c>
      <c r="D275" s="69">
        <f>СВОД_2013!D279</f>
        <v>0</v>
      </c>
      <c r="E275" s="47">
        <f t="shared" si="8"/>
        <v>0</v>
      </c>
      <c r="F275" s="78">
        <f>янв.14!H273+фев.14!H273+мар.14!H273+апр.14!H273+май.14!H273+июн.14!H273+июл.14!H273+авг.14!H273+сен.14!H273+окт.14!H273+ноя.14!H273</f>
        <v>0</v>
      </c>
      <c r="G275" s="11">
        <f>янв.14!G273</f>
        <v>0</v>
      </c>
      <c r="H275" s="11">
        <f>фев.14!G273</f>
        <v>0</v>
      </c>
      <c r="I275" s="11">
        <f>мар.14!G273</f>
        <v>0</v>
      </c>
      <c r="J275" s="11">
        <f>апр.14!G273</f>
        <v>0</v>
      </c>
      <c r="K275" s="11">
        <f>май.14!G273</f>
        <v>0</v>
      </c>
      <c r="L275" s="11">
        <f>июн.14!G273</f>
        <v>0</v>
      </c>
      <c r="M275" s="11">
        <f>июл.14!G273</f>
        <v>0</v>
      </c>
      <c r="N275" s="11">
        <f>авг.14!G273</f>
        <v>0</v>
      </c>
      <c r="O275" s="11">
        <f>сен.14!G273</f>
        <v>0</v>
      </c>
      <c r="P275" s="11">
        <f>окт.14!G273</f>
        <v>0</v>
      </c>
      <c r="Q275" s="11">
        <f>ноя.14!G273</f>
        <v>0</v>
      </c>
      <c r="R275" s="5"/>
    </row>
    <row r="276" spans="1:18" hidden="1" x14ac:dyDescent="0.25">
      <c r="A276" s="5"/>
      <c r="B276" s="5"/>
      <c r="C276" s="5">
        <v>280</v>
      </c>
      <c r="D276" s="69">
        <f>СВОД_2013!D280</f>
        <v>0</v>
      </c>
      <c r="E276" s="47">
        <f t="shared" si="8"/>
        <v>0</v>
      </c>
      <c r="F276" s="78">
        <f>янв.14!H274+фев.14!H274+мар.14!H274+апр.14!H274+май.14!H274+июн.14!H274+июл.14!H274+авг.14!H274+сен.14!H274+окт.14!H274+ноя.14!H274</f>
        <v>0</v>
      </c>
      <c r="G276" s="11">
        <f>янв.14!G274</f>
        <v>0</v>
      </c>
      <c r="H276" s="11">
        <f>фев.14!G274</f>
        <v>0</v>
      </c>
      <c r="I276" s="11">
        <f>мар.14!G274</f>
        <v>0</v>
      </c>
      <c r="J276" s="11">
        <f>апр.14!G274</f>
        <v>0</v>
      </c>
      <c r="K276" s="11">
        <f>май.14!G274</f>
        <v>0</v>
      </c>
      <c r="L276" s="11">
        <f>июн.14!G274</f>
        <v>0</v>
      </c>
      <c r="M276" s="11">
        <f>июл.14!G274</f>
        <v>0</v>
      </c>
      <c r="N276" s="11">
        <f>авг.14!G274</f>
        <v>0</v>
      </c>
      <c r="O276" s="11">
        <f>сен.14!G274</f>
        <v>0</v>
      </c>
      <c r="P276" s="11">
        <f>окт.14!G274</f>
        <v>0</v>
      </c>
      <c r="Q276" s="11">
        <f>ноя.14!G274</f>
        <v>0</v>
      </c>
      <c r="R276" s="5"/>
    </row>
    <row r="277" spans="1:18" hidden="1" x14ac:dyDescent="0.25">
      <c r="A277" s="5"/>
      <c r="B277" s="5"/>
      <c r="C277" s="5">
        <v>281</v>
      </c>
      <c r="D277" s="69">
        <f>СВОД_2013!D281</f>
        <v>0</v>
      </c>
      <c r="E277" s="47">
        <f t="shared" si="8"/>
        <v>0</v>
      </c>
      <c r="F277" s="78">
        <f>янв.14!H275+фев.14!H275+мар.14!H275+апр.14!H275+май.14!H275+июн.14!H275+июл.14!H275+авг.14!H275+сен.14!H275+окт.14!H275+ноя.14!H275</f>
        <v>0</v>
      </c>
      <c r="G277" s="11">
        <f>янв.14!G275</f>
        <v>0</v>
      </c>
      <c r="H277" s="11">
        <f>фев.14!G275</f>
        <v>0</v>
      </c>
      <c r="I277" s="11">
        <f>мар.14!G275</f>
        <v>0</v>
      </c>
      <c r="J277" s="11">
        <f>апр.14!G275</f>
        <v>0</v>
      </c>
      <c r="K277" s="11">
        <f>май.14!G275</f>
        <v>0</v>
      </c>
      <c r="L277" s="11">
        <f>июн.14!G275</f>
        <v>0</v>
      </c>
      <c r="M277" s="11">
        <f>июл.14!G275</f>
        <v>0</v>
      </c>
      <c r="N277" s="11">
        <f>авг.14!G275</f>
        <v>0</v>
      </c>
      <c r="O277" s="11">
        <f>сен.14!G275</f>
        <v>0</v>
      </c>
      <c r="P277" s="11">
        <f>окт.14!G275</f>
        <v>0</v>
      </c>
      <c r="Q277" s="11">
        <f>ноя.14!G275</f>
        <v>0</v>
      </c>
      <c r="R277" s="5"/>
    </row>
    <row r="278" spans="1:18" hidden="1" x14ac:dyDescent="0.25">
      <c r="A278" s="5"/>
      <c r="B278" s="5"/>
      <c r="C278" s="5">
        <v>282</v>
      </c>
      <c r="D278" s="69">
        <f>СВОД_2013!D282</f>
        <v>0</v>
      </c>
      <c r="E278" s="47">
        <f t="shared" si="8"/>
        <v>0</v>
      </c>
      <c r="F278" s="78">
        <f>янв.14!H276+фев.14!H276+мар.14!H276+апр.14!H276+май.14!H276+июн.14!H276+июл.14!H276+авг.14!H276+сен.14!H276+окт.14!H276+ноя.14!H276</f>
        <v>0</v>
      </c>
      <c r="G278" s="11">
        <f>янв.14!G276</f>
        <v>0</v>
      </c>
      <c r="H278" s="11">
        <f>фев.14!G276</f>
        <v>0</v>
      </c>
      <c r="I278" s="11">
        <f>мар.14!G276</f>
        <v>0</v>
      </c>
      <c r="J278" s="11">
        <f>апр.14!G276</f>
        <v>0</v>
      </c>
      <c r="K278" s="11">
        <f>май.14!G276</f>
        <v>0</v>
      </c>
      <c r="L278" s="11">
        <f>июн.14!G276</f>
        <v>0</v>
      </c>
      <c r="M278" s="11">
        <f>июл.14!G276</f>
        <v>0</v>
      </c>
      <c r="N278" s="11">
        <f>авг.14!G276</f>
        <v>0</v>
      </c>
      <c r="O278" s="11">
        <f>сен.14!G276</f>
        <v>0</v>
      </c>
      <c r="P278" s="11">
        <f>окт.14!G276</f>
        <v>0</v>
      </c>
      <c r="Q278" s="11">
        <f>ноя.14!G276</f>
        <v>0</v>
      </c>
      <c r="R278" s="5"/>
    </row>
    <row r="279" spans="1:18" hidden="1" x14ac:dyDescent="0.25">
      <c r="A279" s="5"/>
      <c r="B279" s="5" t="s">
        <v>40</v>
      </c>
      <c r="C279" s="5">
        <v>283</v>
      </c>
      <c r="D279" s="77">
        <f>СВОД_2013!D283</f>
        <v>0</v>
      </c>
      <c r="E279" s="47">
        <f t="shared" si="8"/>
        <v>0</v>
      </c>
      <c r="F279" s="78">
        <f>янв.14!H277+фев.14!H277+мар.14!H277+апр.14!H277+май.14!H277+июн.14!H277+июл.14!H277+авг.14!H277+сен.14!H277+окт.14!H277+ноя.14!H277</f>
        <v>0</v>
      </c>
      <c r="G279" s="11">
        <f>янв.14!G277</f>
        <v>0</v>
      </c>
      <c r="H279" s="11">
        <f>фев.14!G277</f>
        <v>0</v>
      </c>
      <c r="I279" s="11">
        <f>мар.14!G277</f>
        <v>0</v>
      </c>
      <c r="J279" s="11">
        <f>апр.14!G277</f>
        <v>0</v>
      </c>
      <c r="K279" s="11">
        <f>май.14!G277</f>
        <v>0</v>
      </c>
      <c r="L279" s="11">
        <f>июн.14!G277</f>
        <v>0</v>
      </c>
      <c r="M279" s="11">
        <f>июл.14!G277</f>
        <v>0</v>
      </c>
      <c r="N279" s="11">
        <f>авг.14!G277</f>
        <v>0</v>
      </c>
      <c r="O279" s="11">
        <f>сен.14!G277</f>
        <v>0</v>
      </c>
      <c r="P279" s="11">
        <f>окт.14!G277</f>
        <v>0</v>
      </c>
      <c r="Q279" s="11">
        <f>ноя.14!G277</f>
        <v>0</v>
      </c>
      <c r="R279" s="5"/>
    </row>
    <row r="280" spans="1:18" hidden="1" x14ac:dyDescent="0.25">
      <c r="A280" s="5"/>
      <c r="B280" s="5"/>
      <c r="C280" s="5">
        <v>284</v>
      </c>
      <c r="D280" s="69">
        <f>СВОД_2013!D284</f>
        <v>0</v>
      </c>
      <c r="E280" s="47">
        <f t="shared" si="8"/>
        <v>0</v>
      </c>
      <c r="F280" s="78">
        <f>янв.14!H278+фев.14!H278+мар.14!H278+апр.14!H278+май.14!H278+июн.14!H278+июл.14!H278+авг.14!H278+сен.14!H278+окт.14!H278+ноя.14!H278</f>
        <v>0</v>
      </c>
      <c r="G280" s="11">
        <f>янв.14!G278</f>
        <v>0</v>
      </c>
      <c r="H280" s="11">
        <f>фев.14!G278</f>
        <v>0</v>
      </c>
      <c r="I280" s="11">
        <f>мар.14!G278</f>
        <v>0</v>
      </c>
      <c r="J280" s="11">
        <f>апр.14!G278</f>
        <v>0</v>
      </c>
      <c r="K280" s="11">
        <f>май.14!G278</f>
        <v>0</v>
      </c>
      <c r="L280" s="11">
        <f>июн.14!G278</f>
        <v>0</v>
      </c>
      <c r="M280" s="11">
        <f>июл.14!G278</f>
        <v>0</v>
      </c>
      <c r="N280" s="11">
        <f>авг.14!G278</f>
        <v>0</v>
      </c>
      <c r="O280" s="11">
        <f>сен.14!G278</f>
        <v>0</v>
      </c>
      <c r="P280" s="11">
        <f>окт.14!G278</f>
        <v>0</v>
      </c>
      <c r="Q280" s="11">
        <f>ноя.14!G278</f>
        <v>0</v>
      </c>
      <c r="R280" s="5"/>
    </row>
    <row r="281" spans="1:18" hidden="1" x14ac:dyDescent="0.25">
      <c r="A281" s="5"/>
      <c r="B281" s="5"/>
      <c r="C281" s="5">
        <v>285</v>
      </c>
      <c r="D281" s="69">
        <f>СВОД_2013!D285</f>
        <v>0</v>
      </c>
      <c r="E281" s="47">
        <f t="shared" si="8"/>
        <v>0</v>
      </c>
      <c r="F281" s="78">
        <f>янв.14!H279+фев.14!H279+мар.14!H279+апр.14!H279+май.14!H279+июн.14!H279+июл.14!H279+авг.14!H279+сен.14!H279+окт.14!H279+ноя.14!H279</f>
        <v>0</v>
      </c>
      <c r="G281" s="11">
        <f>янв.14!G279</f>
        <v>0</v>
      </c>
      <c r="H281" s="11">
        <f>фев.14!G279</f>
        <v>0</v>
      </c>
      <c r="I281" s="11">
        <f>мар.14!G279</f>
        <v>0</v>
      </c>
      <c r="J281" s="11">
        <f>апр.14!G279</f>
        <v>0</v>
      </c>
      <c r="K281" s="11">
        <f>май.14!G279</f>
        <v>0</v>
      </c>
      <c r="L281" s="11">
        <f>июн.14!G279</f>
        <v>0</v>
      </c>
      <c r="M281" s="11">
        <f>июл.14!G279</f>
        <v>0</v>
      </c>
      <c r="N281" s="11">
        <f>авг.14!G279</f>
        <v>0</v>
      </c>
      <c r="O281" s="11">
        <f>сен.14!G279</f>
        <v>0</v>
      </c>
      <c r="P281" s="11">
        <f>окт.14!G279</f>
        <v>0</v>
      </c>
      <c r="Q281" s="11">
        <f>ноя.14!G279</f>
        <v>0</v>
      </c>
      <c r="R281" s="5"/>
    </row>
    <row r="282" spans="1:18" hidden="1" x14ac:dyDescent="0.25">
      <c r="A282" s="5"/>
      <c r="B282" s="5"/>
      <c r="C282" s="5">
        <v>286</v>
      </c>
      <c r="D282" s="69">
        <f>СВОД_2013!D286</f>
        <v>0</v>
      </c>
      <c r="E282" s="47">
        <f t="shared" si="8"/>
        <v>0</v>
      </c>
      <c r="F282" s="78">
        <f>янв.14!H280+фев.14!H280+мар.14!H280+апр.14!H280+май.14!H280+июн.14!H280+июл.14!H280+авг.14!H280+сен.14!H280+окт.14!H280+ноя.14!H280</f>
        <v>0</v>
      </c>
      <c r="G282" s="11">
        <f>янв.14!G280</f>
        <v>0</v>
      </c>
      <c r="H282" s="11">
        <f>фев.14!G280</f>
        <v>0</v>
      </c>
      <c r="I282" s="11">
        <f>мар.14!G280</f>
        <v>0</v>
      </c>
      <c r="J282" s="11">
        <f>апр.14!G280</f>
        <v>0</v>
      </c>
      <c r="K282" s="11">
        <f>май.14!G280</f>
        <v>0</v>
      </c>
      <c r="L282" s="11">
        <f>июн.14!G280</f>
        <v>0</v>
      </c>
      <c r="M282" s="11">
        <f>июл.14!G280</f>
        <v>0</v>
      </c>
      <c r="N282" s="11">
        <f>авг.14!G280</f>
        <v>0</v>
      </c>
      <c r="O282" s="11">
        <f>сен.14!G280</f>
        <v>0</v>
      </c>
      <c r="P282" s="11">
        <f>окт.14!G280</f>
        <v>0</v>
      </c>
      <c r="Q282" s="11">
        <f>ноя.14!G280</f>
        <v>0</v>
      </c>
      <c r="R282" s="5"/>
    </row>
    <row r="283" spans="1:18" hidden="1" x14ac:dyDescent="0.25">
      <c r="A283" s="5"/>
      <c r="B283" s="5"/>
      <c r="C283" s="5">
        <v>287</v>
      </c>
      <c r="D283" s="69">
        <f>СВОД_2013!D287</f>
        <v>0</v>
      </c>
      <c r="E283" s="47">
        <f t="shared" si="8"/>
        <v>0</v>
      </c>
      <c r="F283" s="78">
        <f>янв.14!H281+фев.14!H281+мар.14!H281+апр.14!H281+май.14!H281+июн.14!H281+июл.14!H281+авг.14!H281+сен.14!H281+окт.14!H281+ноя.14!H281</f>
        <v>0</v>
      </c>
      <c r="G283" s="11">
        <f>янв.14!G281</f>
        <v>0</v>
      </c>
      <c r="H283" s="11">
        <f>фев.14!G281</f>
        <v>0</v>
      </c>
      <c r="I283" s="11">
        <f>мар.14!G281</f>
        <v>0</v>
      </c>
      <c r="J283" s="11">
        <f>апр.14!G281</f>
        <v>0</v>
      </c>
      <c r="K283" s="11">
        <f>май.14!G281</f>
        <v>0</v>
      </c>
      <c r="L283" s="11">
        <f>июн.14!G281</f>
        <v>0</v>
      </c>
      <c r="M283" s="11">
        <f>июл.14!G281</f>
        <v>0</v>
      </c>
      <c r="N283" s="11">
        <f>авг.14!G281</f>
        <v>0</v>
      </c>
      <c r="O283" s="11">
        <f>сен.14!G281</f>
        <v>0</v>
      </c>
      <c r="P283" s="11">
        <f>окт.14!G281</f>
        <v>0</v>
      </c>
      <c r="Q283" s="11">
        <f>ноя.14!G281</f>
        <v>0</v>
      </c>
      <c r="R283" s="5"/>
    </row>
    <row r="284" spans="1:18" hidden="1" x14ac:dyDescent="0.25">
      <c r="A284" s="5"/>
      <c r="B284" s="5"/>
      <c r="C284" s="5">
        <v>288</v>
      </c>
      <c r="D284" s="69">
        <f>СВОД_2013!D288</f>
        <v>0</v>
      </c>
      <c r="E284" s="47">
        <f t="shared" si="8"/>
        <v>0</v>
      </c>
      <c r="F284" s="78">
        <f>янв.14!H282+фев.14!H282+мар.14!H282+апр.14!H282+май.14!H282+июн.14!H282+июл.14!H282+авг.14!H282+сен.14!H282+окт.14!H282+ноя.14!H282</f>
        <v>0</v>
      </c>
      <c r="G284" s="11">
        <f>янв.14!G282</f>
        <v>0</v>
      </c>
      <c r="H284" s="11">
        <f>фев.14!G282</f>
        <v>0</v>
      </c>
      <c r="I284" s="11">
        <f>мар.14!G282</f>
        <v>0</v>
      </c>
      <c r="J284" s="11">
        <f>апр.14!G282</f>
        <v>0</v>
      </c>
      <c r="K284" s="11">
        <f>май.14!G282</f>
        <v>0</v>
      </c>
      <c r="L284" s="11">
        <f>июн.14!G282</f>
        <v>0</v>
      </c>
      <c r="M284" s="11">
        <f>июл.14!G282</f>
        <v>0</v>
      </c>
      <c r="N284" s="11">
        <f>авг.14!G282</f>
        <v>0</v>
      </c>
      <c r="O284" s="11">
        <f>сен.14!G282</f>
        <v>0</v>
      </c>
      <c r="P284" s="11">
        <f>окт.14!G282</f>
        <v>0</v>
      </c>
      <c r="Q284" s="11">
        <f>ноя.14!G282</f>
        <v>0</v>
      </c>
      <c r="R284" s="5"/>
    </row>
    <row r="285" spans="1:18" hidden="1" x14ac:dyDescent="0.25">
      <c r="A285" s="5"/>
      <c r="B285" s="5"/>
      <c r="C285" s="5">
        <v>289</v>
      </c>
      <c r="D285" s="69">
        <f>СВОД_2013!D289</f>
        <v>0</v>
      </c>
      <c r="E285" s="47">
        <f t="shared" si="8"/>
        <v>0</v>
      </c>
      <c r="F285" s="78">
        <f>янв.14!H283+фев.14!H283+мар.14!H283+апр.14!H283+май.14!H283+июн.14!H283+июл.14!H283+авг.14!H283+сен.14!H283+окт.14!H283+ноя.14!H283</f>
        <v>0</v>
      </c>
      <c r="G285" s="11">
        <f>янв.14!G283</f>
        <v>0</v>
      </c>
      <c r="H285" s="11">
        <f>фев.14!G283</f>
        <v>0</v>
      </c>
      <c r="I285" s="11">
        <f>мар.14!G283</f>
        <v>0</v>
      </c>
      <c r="J285" s="11">
        <f>апр.14!G283</f>
        <v>0</v>
      </c>
      <c r="K285" s="11">
        <f>май.14!G283</f>
        <v>0</v>
      </c>
      <c r="L285" s="11">
        <f>июн.14!G283</f>
        <v>0</v>
      </c>
      <c r="M285" s="11">
        <f>июл.14!G283</f>
        <v>0</v>
      </c>
      <c r="N285" s="11">
        <f>авг.14!G283</f>
        <v>0</v>
      </c>
      <c r="O285" s="11">
        <f>сен.14!G283</f>
        <v>0</v>
      </c>
      <c r="P285" s="11">
        <f>окт.14!G283</f>
        <v>0</v>
      </c>
      <c r="Q285" s="11">
        <f>ноя.14!G283</f>
        <v>0</v>
      </c>
      <c r="R285" s="5"/>
    </row>
    <row r="286" spans="1:18" hidden="1" x14ac:dyDescent="0.25">
      <c r="A286" s="5"/>
      <c r="B286" s="5"/>
      <c r="C286" s="5">
        <v>290</v>
      </c>
      <c r="D286" s="69">
        <f>СВОД_2013!D290</f>
        <v>0</v>
      </c>
      <c r="E286" s="47">
        <f t="shared" si="8"/>
        <v>0</v>
      </c>
      <c r="F286" s="78">
        <f>янв.14!H284+фев.14!H284+мар.14!H284+апр.14!H284+май.14!H284+июн.14!H284+июл.14!H284+авг.14!H284+сен.14!H284+окт.14!H284+ноя.14!H284</f>
        <v>0</v>
      </c>
      <c r="G286" s="11">
        <f>янв.14!G284</f>
        <v>0</v>
      </c>
      <c r="H286" s="11">
        <f>фев.14!G284</f>
        <v>0</v>
      </c>
      <c r="I286" s="11">
        <f>мар.14!G284</f>
        <v>0</v>
      </c>
      <c r="J286" s="11">
        <f>апр.14!G284</f>
        <v>0</v>
      </c>
      <c r="K286" s="11">
        <f>май.14!G284</f>
        <v>0</v>
      </c>
      <c r="L286" s="11">
        <f>июн.14!G284</f>
        <v>0</v>
      </c>
      <c r="M286" s="11">
        <f>июл.14!G284</f>
        <v>0</v>
      </c>
      <c r="N286" s="11">
        <f>авг.14!G284</f>
        <v>0</v>
      </c>
      <c r="O286" s="11">
        <f>сен.14!G284</f>
        <v>0</v>
      </c>
      <c r="P286" s="11">
        <f>окт.14!G284</f>
        <v>0</v>
      </c>
      <c r="Q286" s="11">
        <f>ноя.14!G284</f>
        <v>0</v>
      </c>
      <c r="R286" s="5"/>
    </row>
    <row r="287" spans="1:18" hidden="1" x14ac:dyDescent="0.25">
      <c r="A287" s="5"/>
      <c r="B287" s="5"/>
      <c r="C287" s="5">
        <v>291</v>
      </c>
      <c r="D287" s="69">
        <f>СВОД_2013!D291</f>
        <v>0</v>
      </c>
      <c r="E287" s="47">
        <f t="shared" si="8"/>
        <v>0</v>
      </c>
      <c r="F287" s="78">
        <f>янв.14!H285+фев.14!H285+мар.14!H285+апр.14!H285+май.14!H285+июн.14!H285+июл.14!H285+авг.14!H285+сен.14!H285+окт.14!H285+ноя.14!H285</f>
        <v>0</v>
      </c>
      <c r="G287" s="11">
        <f>янв.14!G285</f>
        <v>0</v>
      </c>
      <c r="H287" s="11">
        <f>фев.14!G285</f>
        <v>0</v>
      </c>
      <c r="I287" s="11">
        <f>мар.14!G285</f>
        <v>0</v>
      </c>
      <c r="J287" s="11">
        <f>апр.14!G285</f>
        <v>0</v>
      </c>
      <c r="K287" s="11">
        <f>май.14!G285</f>
        <v>0</v>
      </c>
      <c r="L287" s="11">
        <f>июн.14!G285</f>
        <v>0</v>
      </c>
      <c r="M287" s="11">
        <f>июл.14!G285</f>
        <v>0</v>
      </c>
      <c r="N287" s="11">
        <f>авг.14!G285</f>
        <v>0</v>
      </c>
      <c r="O287" s="11">
        <f>сен.14!G285</f>
        <v>0</v>
      </c>
      <c r="P287" s="11">
        <f>окт.14!G285</f>
        <v>0</v>
      </c>
      <c r="Q287" s="11">
        <f>ноя.14!G285</f>
        <v>0</v>
      </c>
      <c r="R287" s="5"/>
    </row>
    <row r="288" spans="1:18" hidden="1" x14ac:dyDescent="0.25">
      <c r="A288" s="5"/>
      <c r="B288" s="5"/>
      <c r="C288" s="5">
        <v>292</v>
      </c>
      <c r="D288" s="69">
        <f>СВОД_2013!D292</f>
        <v>0</v>
      </c>
      <c r="E288" s="47">
        <f t="shared" si="8"/>
        <v>0</v>
      </c>
      <c r="F288" s="78">
        <f>янв.14!H286+фев.14!H286+мар.14!H286+апр.14!H286+май.14!H286+июн.14!H286+июл.14!H286+авг.14!H286+сен.14!H286+окт.14!H286+ноя.14!H286</f>
        <v>0</v>
      </c>
      <c r="G288" s="11">
        <f>янв.14!G286</f>
        <v>0</v>
      </c>
      <c r="H288" s="11">
        <f>фев.14!G286</f>
        <v>0</v>
      </c>
      <c r="I288" s="11">
        <f>мар.14!G286</f>
        <v>0</v>
      </c>
      <c r="J288" s="11">
        <f>апр.14!G286</f>
        <v>0</v>
      </c>
      <c r="K288" s="11">
        <f>май.14!G286</f>
        <v>0</v>
      </c>
      <c r="L288" s="11">
        <f>июн.14!G286</f>
        <v>0</v>
      </c>
      <c r="M288" s="11">
        <f>июл.14!G286</f>
        <v>0</v>
      </c>
      <c r="N288" s="11">
        <f>авг.14!G286</f>
        <v>0</v>
      </c>
      <c r="O288" s="11">
        <f>сен.14!G286</f>
        <v>0</v>
      </c>
      <c r="P288" s="11">
        <f>окт.14!G286</f>
        <v>0</v>
      </c>
      <c r="Q288" s="11">
        <f>ноя.14!G286</f>
        <v>0</v>
      </c>
      <c r="R288" s="5"/>
    </row>
    <row r="289" spans="1:18" hidden="1" x14ac:dyDescent="0.25">
      <c r="A289" s="5"/>
      <c r="B289" s="5"/>
      <c r="C289" s="5">
        <v>293</v>
      </c>
      <c r="D289" s="69">
        <f>СВОД_2013!D293</f>
        <v>0</v>
      </c>
      <c r="E289" s="47">
        <f t="shared" si="8"/>
        <v>0</v>
      </c>
      <c r="F289" s="78">
        <f>янв.14!H287+фев.14!H287+мар.14!H287+апр.14!H287+май.14!H287+июн.14!H287+июл.14!H287+авг.14!H287+сен.14!H287+окт.14!H287+ноя.14!H287</f>
        <v>0</v>
      </c>
      <c r="G289" s="11">
        <f>янв.14!G287</f>
        <v>0</v>
      </c>
      <c r="H289" s="11">
        <f>фев.14!G287</f>
        <v>0</v>
      </c>
      <c r="I289" s="11">
        <f>мар.14!G287</f>
        <v>0</v>
      </c>
      <c r="J289" s="11">
        <f>апр.14!G287</f>
        <v>0</v>
      </c>
      <c r="K289" s="11">
        <f>май.14!G287</f>
        <v>0</v>
      </c>
      <c r="L289" s="11">
        <f>июн.14!G287</f>
        <v>0</v>
      </c>
      <c r="M289" s="11">
        <f>июл.14!G287</f>
        <v>0</v>
      </c>
      <c r="N289" s="11">
        <f>авг.14!G287</f>
        <v>0</v>
      </c>
      <c r="O289" s="11">
        <f>сен.14!G287</f>
        <v>0</v>
      </c>
      <c r="P289" s="11">
        <f>окт.14!G287</f>
        <v>0</v>
      </c>
      <c r="Q289" s="11">
        <f>ноя.14!G287</f>
        <v>0</v>
      </c>
      <c r="R289" s="5"/>
    </row>
    <row r="290" spans="1:18" hidden="1" x14ac:dyDescent="0.25">
      <c r="A290" s="5"/>
      <c r="B290" s="5" t="s">
        <v>138</v>
      </c>
      <c r="C290" s="5">
        <v>294</v>
      </c>
      <c r="D290" s="77">
        <f>СВОД_2013!D294</f>
        <v>0</v>
      </c>
      <c r="E290" s="47">
        <f t="shared" si="8"/>
        <v>0</v>
      </c>
      <c r="F290" s="78">
        <f>янв.14!H288+фев.14!H288+мар.14!H288+апр.14!H288+май.14!H288+июн.14!H288+июл.14!H288+авг.14!H288+сен.14!H288+окт.14!H288+ноя.14!H288</f>
        <v>0</v>
      </c>
      <c r="G290" s="11">
        <f>янв.14!G288</f>
        <v>0</v>
      </c>
      <c r="H290" s="11">
        <f>фев.14!G288</f>
        <v>0</v>
      </c>
      <c r="I290" s="11">
        <f>мар.14!G288</f>
        <v>0</v>
      </c>
      <c r="J290" s="11">
        <f>апр.14!G288</f>
        <v>0</v>
      </c>
      <c r="K290" s="11">
        <f>май.14!G288</f>
        <v>0</v>
      </c>
      <c r="L290" s="11">
        <f>июн.14!G288</f>
        <v>0</v>
      </c>
      <c r="M290" s="11">
        <f>июл.14!G288</f>
        <v>0</v>
      </c>
      <c r="N290" s="11">
        <f>авг.14!G288</f>
        <v>0</v>
      </c>
      <c r="O290" s="11">
        <f>сен.14!G288</f>
        <v>0</v>
      </c>
      <c r="P290" s="11">
        <f>окт.14!G288</f>
        <v>0</v>
      </c>
      <c r="Q290" s="11">
        <f>ноя.14!G288</f>
        <v>0</v>
      </c>
      <c r="R290" s="5"/>
    </row>
    <row r="291" spans="1:18" hidden="1" x14ac:dyDescent="0.25">
      <c r="A291" s="5"/>
      <c r="B291" s="5"/>
      <c r="C291" s="5">
        <v>295</v>
      </c>
      <c r="D291" s="69">
        <f>СВОД_2013!D295</f>
        <v>0</v>
      </c>
      <c r="E291" s="47">
        <f t="shared" si="8"/>
        <v>0</v>
      </c>
      <c r="F291" s="78">
        <f>янв.14!H289+фев.14!H289+мар.14!H289+апр.14!H289+май.14!H289+июн.14!H289+июл.14!H289+авг.14!H289+сен.14!H289+окт.14!H289+ноя.14!H289</f>
        <v>0</v>
      </c>
      <c r="G291" s="11">
        <f>янв.14!G289</f>
        <v>0</v>
      </c>
      <c r="H291" s="11">
        <f>фев.14!G289</f>
        <v>0</v>
      </c>
      <c r="I291" s="11">
        <f>мар.14!G289</f>
        <v>0</v>
      </c>
      <c r="J291" s="11">
        <f>апр.14!G289</f>
        <v>0</v>
      </c>
      <c r="K291" s="11">
        <f>май.14!G289</f>
        <v>0</v>
      </c>
      <c r="L291" s="11">
        <f>июн.14!G289</f>
        <v>0</v>
      </c>
      <c r="M291" s="11">
        <f>июл.14!G289</f>
        <v>0</v>
      </c>
      <c r="N291" s="11">
        <f>авг.14!G289</f>
        <v>0</v>
      </c>
      <c r="O291" s="11">
        <f>сен.14!G289</f>
        <v>0</v>
      </c>
      <c r="P291" s="11">
        <f>окт.14!G289</f>
        <v>0</v>
      </c>
      <c r="Q291" s="11">
        <f>ноя.14!G289</f>
        <v>0</v>
      </c>
      <c r="R291" s="5"/>
    </row>
    <row r="292" spans="1:18" hidden="1" x14ac:dyDescent="0.25">
      <c r="A292" s="5"/>
      <c r="B292" s="5"/>
      <c r="C292" s="5">
        <v>296</v>
      </c>
      <c r="D292" s="69">
        <f>СВОД_2013!D296</f>
        <v>0</v>
      </c>
      <c r="E292" s="47">
        <f t="shared" si="8"/>
        <v>0</v>
      </c>
      <c r="F292" s="78">
        <f>янв.14!H290+фев.14!H290+мар.14!H290+апр.14!H290+май.14!H290+июн.14!H290+июл.14!H290+авг.14!H290+сен.14!H290+окт.14!H290+ноя.14!H290</f>
        <v>0</v>
      </c>
      <c r="G292" s="11">
        <f>янв.14!G290</f>
        <v>0</v>
      </c>
      <c r="H292" s="11">
        <f>фев.14!G290</f>
        <v>0</v>
      </c>
      <c r="I292" s="11">
        <f>мар.14!G290</f>
        <v>0</v>
      </c>
      <c r="J292" s="11">
        <f>апр.14!G290</f>
        <v>0</v>
      </c>
      <c r="K292" s="11">
        <f>май.14!G290</f>
        <v>0</v>
      </c>
      <c r="L292" s="11">
        <f>июн.14!G290</f>
        <v>0</v>
      </c>
      <c r="M292" s="11">
        <f>июл.14!G290</f>
        <v>0</v>
      </c>
      <c r="N292" s="11">
        <f>авг.14!G290</f>
        <v>0</v>
      </c>
      <c r="O292" s="11">
        <f>сен.14!G290</f>
        <v>0</v>
      </c>
      <c r="P292" s="11">
        <f>окт.14!G290</f>
        <v>0</v>
      </c>
      <c r="Q292" s="11">
        <f>ноя.14!G290</f>
        <v>0</v>
      </c>
      <c r="R292" s="5"/>
    </row>
    <row r="293" spans="1:18" hidden="1" x14ac:dyDescent="0.25">
      <c r="A293" s="5"/>
      <c r="B293" s="5"/>
      <c r="C293" s="5">
        <v>297</v>
      </c>
      <c r="D293" s="69">
        <f>СВОД_2013!D297</f>
        <v>0</v>
      </c>
      <c r="E293" s="47">
        <f t="shared" si="8"/>
        <v>0</v>
      </c>
      <c r="F293" s="78">
        <f>янв.14!H291+фев.14!H291+мар.14!H291+апр.14!H291+май.14!H291+июн.14!H291+июл.14!H291+авг.14!H291+сен.14!H291+окт.14!H291+ноя.14!H291</f>
        <v>0</v>
      </c>
      <c r="G293" s="11">
        <f>янв.14!G291</f>
        <v>0</v>
      </c>
      <c r="H293" s="11">
        <f>фев.14!G291</f>
        <v>0</v>
      </c>
      <c r="I293" s="11">
        <f>мар.14!G291</f>
        <v>0</v>
      </c>
      <c r="J293" s="11">
        <f>апр.14!G291</f>
        <v>0</v>
      </c>
      <c r="K293" s="11">
        <f>май.14!G291</f>
        <v>0</v>
      </c>
      <c r="L293" s="11">
        <f>июн.14!G291</f>
        <v>0</v>
      </c>
      <c r="M293" s="11">
        <f>июл.14!G291</f>
        <v>0</v>
      </c>
      <c r="N293" s="11">
        <f>авг.14!G291</f>
        <v>0</v>
      </c>
      <c r="O293" s="11">
        <f>сен.14!G291</f>
        <v>0</v>
      </c>
      <c r="P293" s="11">
        <f>окт.14!G291</f>
        <v>0</v>
      </c>
      <c r="Q293" s="11">
        <f>ноя.14!G291</f>
        <v>0</v>
      </c>
      <c r="R293" s="5"/>
    </row>
    <row r="294" spans="1:18" hidden="1" x14ac:dyDescent="0.25">
      <c r="A294" s="5"/>
      <c r="B294" s="5"/>
      <c r="C294" s="5">
        <v>298</v>
      </c>
      <c r="D294" s="69">
        <f>СВОД_2013!D298</f>
        <v>0</v>
      </c>
      <c r="E294" s="47">
        <f t="shared" si="8"/>
        <v>0</v>
      </c>
      <c r="F294" s="78">
        <f>янв.14!H292+фев.14!H292+мар.14!H292+апр.14!H292+май.14!H292+июн.14!H292+июл.14!H292+авг.14!H292+сен.14!H292+окт.14!H292+ноя.14!H292</f>
        <v>0</v>
      </c>
      <c r="G294" s="11">
        <f>янв.14!G292</f>
        <v>0</v>
      </c>
      <c r="H294" s="11">
        <f>фев.14!G292</f>
        <v>0</v>
      </c>
      <c r="I294" s="11">
        <f>мар.14!G292</f>
        <v>0</v>
      </c>
      <c r="J294" s="11">
        <f>апр.14!G292</f>
        <v>0</v>
      </c>
      <c r="K294" s="11">
        <f>май.14!G292</f>
        <v>0</v>
      </c>
      <c r="L294" s="11">
        <f>июн.14!G292</f>
        <v>0</v>
      </c>
      <c r="M294" s="11">
        <f>июл.14!G292</f>
        <v>0</v>
      </c>
      <c r="N294" s="11">
        <f>авг.14!G292</f>
        <v>0</v>
      </c>
      <c r="O294" s="11">
        <f>сен.14!G292</f>
        <v>0</v>
      </c>
      <c r="P294" s="11">
        <f>окт.14!G292</f>
        <v>0</v>
      </c>
      <c r="Q294" s="11">
        <f>ноя.14!G292</f>
        <v>0</v>
      </c>
      <c r="R294" s="5"/>
    </row>
    <row r="295" spans="1:18" hidden="1" x14ac:dyDescent="0.25">
      <c r="A295" s="5"/>
      <c r="B295" s="5"/>
      <c r="C295" s="5">
        <v>299</v>
      </c>
      <c r="D295" s="69">
        <f>СВОД_2013!D299</f>
        <v>0</v>
      </c>
      <c r="E295" s="47">
        <f t="shared" si="8"/>
        <v>0</v>
      </c>
      <c r="F295" s="78">
        <f>янв.14!H293+фев.14!H293+мар.14!H293+апр.14!H293+май.14!H293+июн.14!H293+июл.14!H293+авг.14!H293+сен.14!H293+окт.14!H293+ноя.14!H293</f>
        <v>0</v>
      </c>
      <c r="G295" s="11">
        <f>янв.14!G293</f>
        <v>0</v>
      </c>
      <c r="H295" s="11">
        <f>фев.14!G293</f>
        <v>0</v>
      </c>
      <c r="I295" s="11">
        <f>мар.14!G293</f>
        <v>0</v>
      </c>
      <c r="J295" s="11">
        <f>апр.14!G293</f>
        <v>0</v>
      </c>
      <c r="K295" s="11">
        <f>май.14!G293</f>
        <v>0</v>
      </c>
      <c r="L295" s="11">
        <f>июн.14!G293</f>
        <v>0</v>
      </c>
      <c r="M295" s="11">
        <f>июл.14!G293</f>
        <v>0</v>
      </c>
      <c r="N295" s="11">
        <f>авг.14!G293</f>
        <v>0</v>
      </c>
      <c r="O295" s="11">
        <f>сен.14!G293</f>
        <v>0</v>
      </c>
      <c r="P295" s="11">
        <f>окт.14!G293</f>
        <v>0</v>
      </c>
      <c r="Q295" s="11">
        <f>ноя.14!G293</f>
        <v>0</v>
      </c>
      <c r="R295" s="5"/>
    </row>
    <row r="296" spans="1:18" hidden="1" x14ac:dyDescent="0.25">
      <c r="A296" s="5"/>
      <c r="B296" s="5"/>
      <c r="C296" s="5">
        <v>300</v>
      </c>
      <c r="D296" s="69">
        <f>СВОД_2013!D300</f>
        <v>0</v>
      </c>
      <c r="E296" s="47">
        <f t="shared" si="8"/>
        <v>0</v>
      </c>
      <c r="F296" s="78">
        <f>янв.14!H294+фев.14!H294+мар.14!H294+апр.14!H294+май.14!H294+июн.14!H294+июл.14!H294+авг.14!H294+сен.14!H294+окт.14!H294+ноя.14!H294</f>
        <v>0</v>
      </c>
      <c r="G296" s="11">
        <f>янв.14!G294</f>
        <v>0</v>
      </c>
      <c r="H296" s="11">
        <f>фев.14!G294</f>
        <v>0</v>
      </c>
      <c r="I296" s="11">
        <f>мар.14!G294</f>
        <v>0</v>
      </c>
      <c r="J296" s="11">
        <f>апр.14!G294</f>
        <v>0</v>
      </c>
      <c r="K296" s="11">
        <f>май.14!G294</f>
        <v>0</v>
      </c>
      <c r="L296" s="11">
        <f>июн.14!G294</f>
        <v>0</v>
      </c>
      <c r="M296" s="11">
        <f>июл.14!G294</f>
        <v>0</v>
      </c>
      <c r="N296" s="11">
        <f>авг.14!G294</f>
        <v>0</v>
      </c>
      <c r="O296" s="11">
        <f>сен.14!G294</f>
        <v>0</v>
      </c>
      <c r="P296" s="11">
        <f>окт.14!G294</f>
        <v>0</v>
      </c>
      <c r="Q296" s="11">
        <f>ноя.14!G294</f>
        <v>0</v>
      </c>
      <c r="R296" s="5"/>
    </row>
    <row r="297" spans="1:18" hidden="1" x14ac:dyDescent="0.25">
      <c r="A297" s="5"/>
      <c r="B297" s="5"/>
      <c r="C297" s="5">
        <v>301</v>
      </c>
      <c r="D297" s="69">
        <f>СВОД_2013!D301</f>
        <v>0</v>
      </c>
      <c r="E297" s="47">
        <f t="shared" si="8"/>
        <v>0</v>
      </c>
      <c r="F297" s="78">
        <f>янв.14!H295+фев.14!H295+мар.14!H295+апр.14!H295+май.14!H295+июн.14!H295+июл.14!H295+авг.14!H295+сен.14!H295+окт.14!H295+ноя.14!H295</f>
        <v>0</v>
      </c>
      <c r="G297" s="11">
        <f>янв.14!G295</f>
        <v>0</v>
      </c>
      <c r="H297" s="11">
        <f>фев.14!G295</f>
        <v>0</v>
      </c>
      <c r="I297" s="11">
        <f>мар.14!G295</f>
        <v>0</v>
      </c>
      <c r="J297" s="11">
        <f>апр.14!G295</f>
        <v>0</v>
      </c>
      <c r="K297" s="11">
        <f>май.14!G295</f>
        <v>0</v>
      </c>
      <c r="L297" s="11">
        <f>июн.14!G295</f>
        <v>0</v>
      </c>
      <c r="M297" s="11">
        <f>июл.14!G295</f>
        <v>0</v>
      </c>
      <c r="N297" s="11">
        <f>авг.14!G295</f>
        <v>0</v>
      </c>
      <c r="O297" s="11">
        <f>сен.14!G295</f>
        <v>0</v>
      </c>
      <c r="P297" s="11">
        <f>окт.14!G295</f>
        <v>0</v>
      </c>
      <c r="Q297" s="11">
        <f>ноя.14!G295</f>
        <v>0</v>
      </c>
      <c r="R297" s="5"/>
    </row>
    <row r="298" spans="1:18" hidden="1" x14ac:dyDescent="0.25">
      <c r="A298" s="5"/>
      <c r="B298" s="5"/>
      <c r="C298" s="5">
        <v>302</v>
      </c>
      <c r="D298" s="69">
        <f>СВОД_2013!D302</f>
        <v>0</v>
      </c>
      <c r="E298" s="47">
        <f t="shared" si="8"/>
        <v>0</v>
      </c>
      <c r="F298" s="78">
        <f>янв.14!H296+фев.14!H296+мар.14!H296+апр.14!H296+май.14!H296+июн.14!H296+июл.14!H296+авг.14!H296+сен.14!H296+окт.14!H296+ноя.14!H296</f>
        <v>0</v>
      </c>
      <c r="G298" s="11">
        <f>янв.14!G296</f>
        <v>0</v>
      </c>
      <c r="H298" s="11">
        <f>фев.14!G296</f>
        <v>0</v>
      </c>
      <c r="I298" s="11">
        <f>мар.14!G296</f>
        <v>0</v>
      </c>
      <c r="J298" s="11">
        <f>апр.14!G296</f>
        <v>0</v>
      </c>
      <c r="K298" s="11">
        <f>май.14!G296</f>
        <v>0</v>
      </c>
      <c r="L298" s="11">
        <f>июн.14!G296</f>
        <v>0</v>
      </c>
      <c r="M298" s="11">
        <f>июл.14!G296</f>
        <v>0</v>
      </c>
      <c r="N298" s="11">
        <f>авг.14!G296</f>
        <v>0</v>
      </c>
      <c r="O298" s="11">
        <f>сен.14!G296</f>
        <v>0</v>
      </c>
      <c r="P298" s="11">
        <f>окт.14!G296</f>
        <v>0</v>
      </c>
      <c r="Q298" s="11">
        <f>ноя.14!G296</f>
        <v>0</v>
      </c>
      <c r="R298" s="5"/>
    </row>
    <row r="299" spans="1:18" hidden="1" x14ac:dyDescent="0.25">
      <c r="A299" s="5"/>
      <c r="B299" s="5"/>
      <c r="C299" s="5">
        <v>303</v>
      </c>
      <c r="D299" s="69">
        <f>СВОД_2013!D303</f>
        <v>0</v>
      </c>
      <c r="E299" s="47">
        <f t="shared" si="8"/>
        <v>0</v>
      </c>
      <c r="F299" s="78">
        <f>янв.14!H297+фев.14!H297+мар.14!H297+апр.14!H297+май.14!H297+июн.14!H297+июл.14!H297+авг.14!H297+сен.14!H297+окт.14!H297+ноя.14!H297</f>
        <v>0</v>
      </c>
      <c r="G299" s="11">
        <f>янв.14!G297</f>
        <v>0</v>
      </c>
      <c r="H299" s="11">
        <f>фев.14!G297</f>
        <v>0</v>
      </c>
      <c r="I299" s="11">
        <f>мар.14!G297</f>
        <v>0</v>
      </c>
      <c r="J299" s="11">
        <f>апр.14!G297</f>
        <v>0</v>
      </c>
      <c r="K299" s="11">
        <f>май.14!G297</f>
        <v>0</v>
      </c>
      <c r="L299" s="11">
        <f>июн.14!G297</f>
        <v>0</v>
      </c>
      <c r="M299" s="11">
        <f>июл.14!G297</f>
        <v>0</v>
      </c>
      <c r="N299" s="11">
        <f>авг.14!G297</f>
        <v>0</v>
      </c>
      <c r="O299" s="11">
        <f>сен.14!G297</f>
        <v>0</v>
      </c>
      <c r="P299" s="11">
        <f>окт.14!G297</f>
        <v>0</v>
      </c>
      <c r="Q299" s="11">
        <f>ноя.14!G297</f>
        <v>0</v>
      </c>
      <c r="R299" s="5"/>
    </row>
    <row r="300" spans="1:18" hidden="1" x14ac:dyDescent="0.25">
      <c r="A300" s="5"/>
      <c r="B300" s="5"/>
      <c r="C300" s="5">
        <v>304</v>
      </c>
      <c r="D300" s="69">
        <f>СВОД_2013!D304</f>
        <v>0</v>
      </c>
      <c r="E300" s="47">
        <f t="shared" si="8"/>
        <v>0</v>
      </c>
      <c r="F300" s="78">
        <f>янв.14!H298+фев.14!H298+мар.14!H298+апр.14!H298+май.14!H298+июн.14!H298+июл.14!H298+авг.14!H298+сен.14!H298+окт.14!H298+ноя.14!H298</f>
        <v>0</v>
      </c>
      <c r="G300" s="11">
        <f>янв.14!G298</f>
        <v>0</v>
      </c>
      <c r="H300" s="11">
        <f>фев.14!G298</f>
        <v>0</v>
      </c>
      <c r="I300" s="11">
        <f>мар.14!G298</f>
        <v>0</v>
      </c>
      <c r="J300" s="11">
        <f>апр.14!G298</f>
        <v>0</v>
      </c>
      <c r="K300" s="11">
        <f>май.14!G298</f>
        <v>0</v>
      </c>
      <c r="L300" s="11">
        <f>июн.14!G298</f>
        <v>0</v>
      </c>
      <c r="M300" s="11">
        <f>июл.14!G298</f>
        <v>0</v>
      </c>
      <c r="N300" s="11">
        <f>авг.14!G298</f>
        <v>0</v>
      </c>
      <c r="O300" s="11">
        <f>сен.14!G298</f>
        <v>0</v>
      </c>
      <c r="P300" s="11">
        <f>окт.14!G298</f>
        <v>0</v>
      </c>
      <c r="Q300" s="11">
        <f>ноя.14!G298</f>
        <v>0</v>
      </c>
      <c r="R300" s="5"/>
    </row>
    <row r="301" spans="1:18" hidden="1" x14ac:dyDescent="0.25">
      <c r="A301" s="5"/>
      <c r="B301" s="5"/>
      <c r="C301" s="5">
        <v>305</v>
      </c>
      <c r="D301" s="69">
        <f>СВОД_2013!D305</f>
        <v>0</v>
      </c>
      <c r="E301" s="47">
        <f t="shared" si="8"/>
        <v>0</v>
      </c>
      <c r="F301" s="78">
        <f>янв.14!H299+фев.14!H299+мар.14!H299+апр.14!H299+май.14!H299+июн.14!H299+июл.14!H299+авг.14!H299+сен.14!H299+окт.14!H299+ноя.14!H299</f>
        <v>0</v>
      </c>
      <c r="G301" s="11">
        <f>янв.14!G299</f>
        <v>0</v>
      </c>
      <c r="H301" s="11">
        <f>фев.14!G299</f>
        <v>0</v>
      </c>
      <c r="I301" s="11">
        <f>мар.14!G299</f>
        <v>0</v>
      </c>
      <c r="J301" s="11">
        <f>апр.14!G299</f>
        <v>0</v>
      </c>
      <c r="K301" s="11">
        <f>май.14!G299</f>
        <v>0</v>
      </c>
      <c r="L301" s="11">
        <f>июн.14!G299</f>
        <v>0</v>
      </c>
      <c r="M301" s="11">
        <f>июл.14!G299</f>
        <v>0</v>
      </c>
      <c r="N301" s="11">
        <f>авг.14!G299</f>
        <v>0</v>
      </c>
      <c r="O301" s="11">
        <f>сен.14!G299</f>
        <v>0</v>
      </c>
      <c r="P301" s="11">
        <f>окт.14!G299</f>
        <v>0</v>
      </c>
      <c r="Q301" s="11">
        <f>ноя.14!G299</f>
        <v>0</v>
      </c>
      <c r="R301" s="5"/>
    </row>
    <row r="302" spans="1:18" hidden="1" x14ac:dyDescent="0.25">
      <c r="A302" s="5"/>
      <c r="B302" s="5"/>
      <c r="C302" s="5">
        <v>306</v>
      </c>
      <c r="D302" s="69">
        <f>СВОД_2013!D306</f>
        <v>0</v>
      </c>
      <c r="E302" s="47">
        <f t="shared" si="8"/>
        <v>0</v>
      </c>
      <c r="F302" s="78">
        <f>янв.14!H300+фев.14!H300+мар.14!H300+апр.14!H300+май.14!H300+июн.14!H300+июл.14!H300+авг.14!H300+сен.14!H300+окт.14!H300+ноя.14!H300</f>
        <v>0</v>
      </c>
      <c r="G302" s="11">
        <f>янв.14!G300</f>
        <v>0</v>
      </c>
      <c r="H302" s="11">
        <f>фев.14!G300</f>
        <v>0</v>
      </c>
      <c r="I302" s="11">
        <f>мар.14!G300</f>
        <v>0</v>
      </c>
      <c r="J302" s="11">
        <f>апр.14!G300</f>
        <v>0</v>
      </c>
      <c r="K302" s="11">
        <f>май.14!G300</f>
        <v>0</v>
      </c>
      <c r="L302" s="11">
        <f>июн.14!G300</f>
        <v>0</v>
      </c>
      <c r="M302" s="11">
        <f>июл.14!G300</f>
        <v>0</v>
      </c>
      <c r="N302" s="11">
        <f>авг.14!G300</f>
        <v>0</v>
      </c>
      <c r="O302" s="11">
        <f>сен.14!G300</f>
        <v>0</v>
      </c>
      <c r="P302" s="11">
        <f>окт.14!G300</f>
        <v>0</v>
      </c>
      <c r="Q302" s="11">
        <f>ноя.14!G300</f>
        <v>0</v>
      </c>
      <c r="R302" s="5"/>
    </row>
    <row r="303" spans="1:18" hidden="1" x14ac:dyDescent="0.25">
      <c r="A303" s="5"/>
      <c r="B303" s="5"/>
      <c r="C303" s="5">
        <v>307</v>
      </c>
      <c r="D303" s="69">
        <f>СВОД_2013!D307</f>
        <v>0</v>
      </c>
      <c r="E303" s="47">
        <f t="shared" si="8"/>
        <v>0</v>
      </c>
      <c r="F303" s="78">
        <f>янв.14!H301+фев.14!H301+мар.14!H301+апр.14!H301+май.14!H301+июн.14!H301+июл.14!H301+авг.14!H301+сен.14!H301+окт.14!H301+ноя.14!H301</f>
        <v>0</v>
      </c>
      <c r="G303" s="11">
        <f>янв.14!G301</f>
        <v>0</v>
      </c>
      <c r="H303" s="11">
        <f>фев.14!G301</f>
        <v>0</v>
      </c>
      <c r="I303" s="11">
        <f>мар.14!G301</f>
        <v>0</v>
      </c>
      <c r="J303" s="11">
        <f>апр.14!G301</f>
        <v>0</v>
      </c>
      <c r="K303" s="11">
        <f>май.14!G301</f>
        <v>0</v>
      </c>
      <c r="L303" s="11">
        <f>июн.14!G301</f>
        <v>0</v>
      </c>
      <c r="M303" s="11">
        <f>июл.14!G301</f>
        <v>0</v>
      </c>
      <c r="N303" s="11">
        <f>авг.14!G301</f>
        <v>0</v>
      </c>
      <c r="O303" s="11">
        <f>сен.14!G301</f>
        <v>0</v>
      </c>
      <c r="P303" s="11">
        <f>окт.14!G301</f>
        <v>0</v>
      </c>
      <c r="Q303" s="11">
        <f>ноя.14!G301</f>
        <v>0</v>
      </c>
      <c r="R303" s="5"/>
    </row>
    <row r="304" spans="1:18" hidden="1" x14ac:dyDescent="0.25">
      <c r="A304" s="5"/>
      <c r="B304" s="5"/>
      <c r="C304" s="5">
        <v>308</v>
      </c>
      <c r="D304" s="69">
        <f>СВОД_2013!D308</f>
        <v>0</v>
      </c>
      <c r="E304" s="47">
        <f t="shared" si="8"/>
        <v>0</v>
      </c>
      <c r="F304" s="78">
        <f>янв.14!H302+фев.14!H302+мар.14!H302+апр.14!H302+май.14!H302+июн.14!H302+июл.14!H302+авг.14!H302+сен.14!H302+окт.14!H302+ноя.14!H302</f>
        <v>0</v>
      </c>
      <c r="G304" s="11">
        <f>янв.14!G302</f>
        <v>0</v>
      </c>
      <c r="H304" s="11">
        <f>фев.14!G302</f>
        <v>0</v>
      </c>
      <c r="I304" s="11">
        <f>мар.14!G302</f>
        <v>0</v>
      </c>
      <c r="J304" s="11">
        <f>апр.14!G302</f>
        <v>0</v>
      </c>
      <c r="K304" s="11">
        <f>май.14!G302</f>
        <v>0</v>
      </c>
      <c r="L304" s="11">
        <f>июн.14!G302</f>
        <v>0</v>
      </c>
      <c r="M304" s="11">
        <f>июл.14!G302</f>
        <v>0</v>
      </c>
      <c r="N304" s="11">
        <f>авг.14!G302</f>
        <v>0</v>
      </c>
      <c r="O304" s="11">
        <f>сен.14!G302</f>
        <v>0</v>
      </c>
      <c r="P304" s="11">
        <f>окт.14!G302</f>
        <v>0</v>
      </c>
      <c r="Q304" s="11">
        <f>ноя.14!G302</f>
        <v>0</v>
      </c>
      <c r="R304" s="5"/>
    </row>
    <row r="305" spans="1:18" hidden="1" x14ac:dyDescent="0.25">
      <c r="A305" s="5"/>
      <c r="B305" s="5"/>
      <c r="C305" s="5">
        <v>309</v>
      </c>
      <c r="D305" s="69">
        <f>СВОД_2013!D309</f>
        <v>0</v>
      </c>
      <c r="E305" s="47">
        <f t="shared" si="8"/>
        <v>0</v>
      </c>
      <c r="F305" s="78">
        <f>янв.14!H303+фев.14!H303+мар.14!H303+апр.14!H303+май.14!H303+июн.14!H303+июл.14!H303+авг.14!H303+сен.14!H303+окт.14!H303+ноя.14!H303</f>
        <v>0</v>
      </c>
      <c r="G305" s="11">
        <f>янв.14!G303</f>
        <v>0</v>
      </c>
      <c r="H305" s="11">
        <f>фев.14!G303</f>
        <v>0</v>
      </c>
      <c r="I305" s="11">
        <f>мар.14!G303</f>
        <v>0</v>
      </c>
      <c r="J305" s="11">
        <f>апр.14!G303</f>
        <v>0</v>
      </c>
      <c r="K305" s="11">
        <f>май.14!G303</f>
        <v>0</v>
      </c>
      <c r="L305" s="11">
        <f>июн.14!G303</f>
        <v>0</v>
      </c>
      <c r="M305" s="11">
        <f>июл.14!G303</f>
        <v>0</v>
      </c>
      <c r="N305" s="11">
        <f>авг.14!G303</f>
        <v>0</v>
      </c>
      <c r="O305" s="11">
        <f>сен.14!G303</f>
        <v>0</v>
      </c>
      <c r="P305" s="11">
        <f>окт.14!G303</f>
        <v>0</v>
      </c>
      <c r="Q305" s="11">
        <f>ноя.14!G303</f>
        <v>0</v>
      </c>
      <c r="R305" s="5"/>
    </row>
    <row r="306" spans="1:18" hidden="1" x14ac:dyDescent="0.25">
      <c r="A306" s="5"/>
      <c r="B306" s="5"/>
      <c r="C306" s="5">
        <v>310</v>
      </c>
      <c r="D306" s="69">
        <f>СВОД_2013!D310</f>
        <v>0</v>
      </c>
      <c r="E306" s="47">
        <f t="shared" si="8"/>
        <v>0</v>
      </c>
      <c r="F306" s="78">
        <f>янв.14!H304+фев.14!H304+мар.14!H304+апр.14!H304+май.14!H304+июн.14!H304+июл.14!H304+авг.14!H304+сен.14!H304+окт.14!H304+ноя.14!H304</f>
        <v>0</v>
      </c>
      <c r="G306" s="11">
        <f>янв.14!G304</f>
        <v>0</v>
      </c>
      <c r="H306" s="11">
        <f>фев.14!G304</f>
        <v>0</v>
      </c>
      <c r="I306" s="11">
        <f>мар.14!G304</f>
        <v>0</v>
      </c>
      <c r="J306" s="11">
        <f>апр.14!G304</f>
        <v>0</v>
      </c>
      <c r="K306" s="11">
        <f>май.14!G304</f>
        <v>0</v>
      </c>
      <c r="L306" s="11">
        <f>июн.14!G304</f>
        <v>0</v>
      </c>
      <c r="M306" s="11">
        <f>июл.14!G304</f>
        <v>0</v>
      </c>
      <c r="N306" s="11">
        <f>авг.14!G304</f>
        <v>0</v>
      </c>
      <c r="O306" s="11">
        <f>сен.14!G304</f>
        <v>0</v>
      </c>
      <c r="P306" s="11">
        <f>окт.14!G304</f>
        <v>0</v>
      </c>
      <c r="Q306" s="11">
        <f>ноя.14!G304</f>
        <v>0</v>
      </c>
      <c r="R306" s="5"/>
    </row>
    <row r="307" spans="1:18" hidden="1" x14ac:dyDescent="0.25">
      <c r="A307" s="5"/>
      <c r="B307" s="5"/>
      <c r="C307" s="5">
        <v>311</v>
      </c>
      <c r="D307" s="69">
        <f>СВОД_2013!D311</f>
        <v>0</v>
      </c>
      <c r="E307" s="47">
        <f t="shared" si="8"/>
        <v>0</v>
      </c>
      <c r="F307" s="78">
        <f>янв.14!H305+фев.14!H305+мар.14!H305+апр.14!H305+май.14!H305+июн.14!H305+июл.14!H305+авг.14!H305+сен.14!H305+окт.14!H305+ноя.14!H305</f>
        <v>0</v>
      </c>
      <c r="G307" s="11">
        <f>янв.14!G305</f>
        <v>0</v>
      </c>
      <c r="H307" s="11">
        <f>фев.14!G305</f>
        <v>0</v>
      </c>
      <c r="I307" s="11">
        <f>мар.14!G305</f>
        <v>0</v>
      </c>
      <c r="J307" s="11">
        <f>апр.14!G305</f>
        <v>0</v>
      </c>
      <c r="K307" s="11">
        <f>май.14!G305</f>
        <v>0</v>
      </c>
      <c r="L307" s="11">
        <f>июн.14!G305</f>
        <v>0</v>
      </c>
      <c r="M307" s="11">
        <f>июл.14!G305</f>
        <v>0</v>
      </c>
      <c r="N307" s="11">
        <f>авг.14!G305</f>
        <v>0</v>
      </c>
      <c r="O307" s="11">
        <f>сен.14!G305</f>
        <v>0</v>
      </c>
      <c r="P307" s="11">
        <f>окт.14!G305</f>
        <v>0</v>
      </c>
      <c r="Q307" s="11">
        <f>ноя.14!G305</f>
        <v>0</v>
      </c>
      <c r="R307" s="5"/>
    </row>
    <row r="308" spans="1:18" hidden="1" x14ac:dyDescent="0.25">
      <c r="A308" s="5"/>
      <c r="B308" s="5"/>
      <c r="C308" s="5">
        <v>312</v>
      </c>
      <c r="D308" s="69">
        <f>СВОД_2013!D312</f>
        <v>0</v>
      </c>
      <c r="E308" s="47">
        <f t="shared" si="8"/>
        <v>0</v>
      </c>
      <c r="F308" s="78">
        <f>янв.14!H306+фев.14!H306+мар.14!H306+апр.14!H306+май.14!H306+июн.14!H306+июл.14!H306+авг.14!H306+сен.14!H306+окт.14!H306+ноя.14!H306</f>
        <v>0</v>
      </c>
      <c r="G308" s="11">
        <f>янв.14!G306</f>
        <v>0</v>
      </c>
      <c r="H308" s="11">
        <f>фев.14!G306</f>
        <v>0</v>
      </c>
      <c r="I308" s="11">
        <f>мар.14!G306</f>
        <v>0</v>
      </c>
      <c r="J308" s="11">
        <f>апр.14!G306</f>
        <v>0</v>
      </c>
      <c r="K308" s="11">
        <f>май.14!G306</f>
        <v>0</v>
      </c>
      <c r="L308" s="11">
        <f>июн.14!G306</f>
        <v>0</v>
      </c>
      <c r="M308" s="11">
        <f>июл.14!G306</f>
        <v>0</v>
      </c>
      <c r="N308" s="11">
        <f>авг.14!G306</f>
        <v>0</v>
      </c>
      <c r="O308" s="11">
        <f>сен.14!G306</f>
        <v>0</v>
      </c>
      <c r="P308" s="11">
        <f>окт.14!G306</f>
        <v>0</v>
      </c>
      <c r="Q308" s="11">
        <f>ноя.14!G306</f>
        <v>0</v>
      </c>
      <c r="R308" s="5"/>
    </row>
    <row r="309" spans="1:18" hidden="1" x14ac:dyDescent="0.25">
      <c r="A309" s="5"/>
      <c r="B309" s="5"/>
      <c r="C309" s="5">
        <v>313</v>
      </c>
      <c r="D309" s="69">
        <f>СВОД_2013!D313</f>
        <v>0</v>
      </c>
      <c r="E309" s="47">
        <f t="shared" si="8"/>
        <v>0</v>
      </c>
      <c r="F309" s="78">
        <f>янв.14!H307+фев.14!H307+мар.14!H307+апр.14!H307+май.14!H307+июн.14!H307+июл.14!H307+авг.14!H307+сен.14!H307+окт.14!H307+ноя.14!H307</f>
        <v>0</v>
      </c>
      <c r="G309" s="11">
        <f>янв.14!G307</f>
        <v>0</v>
      </c>
      <c r="H309" s="11">
        <f>фев.14!G307</f>
        <v>0</v>
      </c>
      <c r="I309" s="11">
        <f>мар.14!G307</f>
        <v>0</v>
      </c>
      <c r="J309" s="11">
        <f>апр.14!G307</f>
        <v>0</v>
      </c>
      <c r="K309" s="11">
        <f>май.14!G307</f>
        <v>0</v>
      </c>
      <c r="L309" s="11">
        <f>июн.14!G307</f>
        <v>0</v>
      </c>
      <c r="M309" s="11">
        <f>июл.14!G307</f>
        <v>0</v>
      </c>
      <c r="N309" s="11">
        <f>авг.14!G307</f>
        <v>0</v>
      </c>
      <c r="O309" s="11">
        <f>сен.14!G307</f>
        <v>0</v>
      </c>
      <c r="P309" s="11">
        <f>окт.14!G307</f>
        <v>0</v>
      </c>
      <c r="Q309" s="11">
        <f>ноя.14!G307</f>
        <v>0</v>
      </c>
      <c r="R309" s="5"/>
    </row>
    <row r="310" spans="1:18" hidden="1" x14ac:dyDescent="0.25">
      <c r="A310" s="5"/>
      <c r="B310" s="5"/>
      <c r="C310" s="5">
        <v>314</v>
      </c>
      <c r="D310" s="69">
        <f>СВОД_2013!D314</f>
        <v>0</v>
      </c>
      <c r="E310" s="47">
        <f t="shared" si="8"/>
        <v>0</v>
      </c>
      <c r="F310" s="78">
        <f>янв.14!H308+фев.14!H308+мар.14!H308+апр.14!H308+май.14!H308+июн.14!H308+июл.14!H308+авг.14!H308+сен.14!H308+окт.14!H308+ноя.14!H308</f>
        <v>0</v>
      </c>
      <c r="G310" s="11">
        <f>янв.14!G308</f>
        <v>0</v>
      </c>
      <c r="H310" s="11">
        <f>фев.14!G308</f>
        <v>0</v>
      </c>
      <c r="I310" s="11">
        <f>мар.14!G308</f>
        <v>0</v>
      </c>
      <c r="J310" s="11">
        <f>апр.14!G308</f>
        <v>0</v>
      </c>
      <c r="K310" s="11">
        <f>май.14!G308</f>
        <v>0</v>
      </c>
      <c r="L310" s="11">
        <f>июн.14!G308</f>
        <v>0</v>
      </c>
      <c r="M310" s="11">
        <f>июл.14!G308</f>
        <v>0</v>
      </c>
      <c r="N310" s="11">
        <f>авг.14!G308</f>
        <v>0</v>
      </c>
      <c r="O310" s="11">
        <f>сен.14!G308</f>
        <v>0</v>
      </c>
      <c r="P310" s="11">
        <f>окт.14!G308</f>
        <v>0</v>
      </c>
      <c r="Q310" s="11">
        <f>ноя.14!G308</f>
        <v>0</v>
      </c>
      <c r="R310" s="5"/>
    </row>
    <row r="311" spans="1:18" hidden="1" x14ac:dyDescent="0.25">
      <c r="A311" s="5"/>
      <c r="B311" s="5"/>
      <c r="C311" s="5">
        <v>315</v>
      </c>
      <c r="D311" s="69">
        <f>СВОД_2013!D315</f>
        <v>0</v>
      </c>
      <c r="E311" s="47">
        <f t="shared" si="8"/>
        <v>0</v>
      </c>
      <c r="F311" s="78">
        <f>янв.14!H309+фев.14!H309+мар.14!H309+апр.14!H309+май.14!H309+июн.14!H309+июл.14!H309+авг.14!H309+сен.14!H309+окт.14!H309+ноя.14!H309</f>
        <v>0</v>
      </c>
      <c r="G311" s="11">
        <f>янв.14!G309</f>
        <v>0</v>
      </c>
      <c r="H311" s="11">
        <f>фев.14!G309</f>
        <v>0</v>
      </c>
      <c r="I311" s="11">
        <f>мар.14!G309</f>
        <v>0</v>
      </c>
      <c r="J311" s="11">
        <f>апр.14!G309</f>
        <v>0</v>
      </c>
      <c r="K311" s="11">
        <f>май.14!G309</f>
        <v>0</v>
      </c>
      <c r="L311" s="11">
        <f>июн.14!G309</f>
        <v>0</v>
      </c>
      <c r="M311" s="11">
        <f>июл.14!G309</f>
        <v>0</v>
      </c>
      <c r="N311" s="11">
        <f>авг.14!G309</f>
        <v>0</v>
      </c>
      <c r="O311" s="11">
        <f>сен.14!G309</f>
        <v>0</v>
      </c>
      <c r="P311" s="11">
        <f>окт.14!G309</f>
        <v>0</v>
      </c>
      <c r="Q311" s="11">
        <f>ноя.14!G309</f>
        <v>0</v>
      </c>
      <c r="R311" s="5"/>
    </row>
    <row r="312" spans="1:18" hidden="1" x14ac:dyDescent="0.25">
      <c r="A312" s="5"/>
      <c r="B312" s="5"/>
      <c r="C312" s="5">
        <v>316</v>
      </c>
      <c r="D312" s="69">
        <f>СВОД_2013!D316</f>
        <v>0</v>
      </c>
      <c r="E312" s="47">
        <f t="shared" si="8"/>
        <v>0</v>
      </c>
      <c r="F312" s="78">
        <f>янв.14!H310+фев.14!H310+мар.14!H310+апр.14!H310+май.14!H310+июн.14!H310+июл.14!H310+авг.14!H310+сен.14!H310+окт.14!H310+ноя.14!H310</f>
        <v>0</v>
      </c>
      <c r="G312" s="11">
        <f>янв.14!G310</f>
        <v>0</v>
      </c>
      <c r="H312" s="11">
        <f>фев.14!G310</f>
        <v>0</v>
      </c>
      <c r="I312" s="11">
        <f>мар.14!G310</f>
        <v>0</v>
      </c>
      <c r="J312" s="11">
        <f>апр.14!G310</f>
        <v>0</v>
      </c>
      <c r="K312" s="11">
        <f>май.14!G310</f>
        <v>0</v>
      </c>
      <c r="L312" s="11">
        <f>июн.14!G310</f>
        <v>0</v>
      </c>
      <c r="M312" s="11">
        <f>июл.14!G310</f>
        <v>0</v>
      </c>
      <c r="N312" s="11">
        <f>авг.14!G310</f>
        <v>0</v>
      </c>
      <c r="O312" s="11">
        <f>сен.14!G310</f>
        <v>0</v>
      </c>
      <c r="P312" s="11">
        <f>окт.14!G310</f>
        <v>0</v>
      </c>
      <c r="Q312" s="11">
        <f>ноя.14!G310</f>
        <v>0</v>
      </c>
      <c r="R312" s="5"/>
    </row>
    <row r="313" spans="1:18" hidden="1" x14ac:dyDescent="0.25">
      <c r="A313" s="5"/>
      <c r="B313" s="5"/>
      <c r="C313" s="5">
        <v>317</v>
      </c>
      <c r="D313" s="69">
        <f>СВОД_2013!D317</f>
        <v>0</v>
      </c>
      <c r="E313" s="47">
        <f t="shared" si="8"/>
        <v>0</v>
      </c>
      <c r="F313" s="78">
        <f>янв.14!H311+фев.14!H311+мар.14!H311+апр.14!H311+май.14!H311+июн.14!H311+июл.14!H311+авг.14!H311+сен.14!H311+окт.14!H311+ноя.14!H311</f>
        <v>0</v>
      </c>
      <c r="G313" s="11">
        <f>янв.14!G311</f>
        <v>0</v>
      </c>
      <c r="H313" s="11">
        <f>фев.14!G311</f>
        <v>0</v>
      </c>
      <c r="I313" s="11">
        <f>мар.14!G311</f>
        <v>0</v>
      </c>
      <c r="J313" s="11">
        <f>апр.14!G311</f>
        <v>0</v>
      </c>
      <c r="K313" s="11">
        <f>май.14!G311</f>
        <v>0</v>
      </c>
      <c r="L313" s="11">
        <f>июн.14!G311</f>
        <v>0</v>
      </c>
      <c r="M313" s="11">
        <f>июл.14!G311</f>
        <v>0</v>
      </c>
      <c r="N313" s="11">
        <f>авг.14!G311</f>
        <v>0</v>
      </c>
      <c r="O313" s="11">
        <f>сен.14!G311</f>
        <v>0</v>
      </c>
      <c r="P313" s="11">
        <f>окт.14!G311</f>
        <v>0</v>
      </c>
      <c r="Q313" s="11">
        <f>ноя.14!G311</f>
        <v>0</v>
      </c>
      <c r="R313" s="5"/>
    </row>
    <row r="314" spans="1:18" hidden="1" x14ac:dyDescent="0.25">
      <c r="A314" s="5"/>
      <c r="B314" s="5"/>
      <c r="C314" s="5">
        <v>318</v>
      </c>
      <c r="D314" s="69">
        <f>СВОД_2013!D318</f>
        <v>0</v>
      </c>
      <c r="E314" s="47">
        <f t="shared" si="8"/>
        <v>0</v>
      </c>
      <c r="F314" s="78">
        <f>янв.14!H312+фев.14!H312+мар.14!H312+апр.14!H312+май.14!H312+июн.14!H312+июл.14!H312+авг.14!H312+сен.14!H312+окт.14!H312+ноя.14!H312</f>
        <v>0</v>
      </c>
      <c r="G314" s="11">
        <f>янв.14!G312</f>
        <v>0</v>
      </c>
      <c r="H314" s="11">
        <f>фев.14!G312</f>
        <v>0</v>
      </c>
      <c r="I314" s="11">
        <f>мар.14!G312</f>
        <v>0</v>
      </c>
      <c r="J314" s="11">
        <f>апр.14!G312</f>
        <v>0</v>
      </c>
      <c r="K314" s="11">
        <f>май.14!G312</f>
        <v>0</v>
      </c>
      <c r="L314" s="11">
        <f>июн.14!G312</f>
        <v>0</v>
      </c>
      <c r="M314" s="11">
        <f>июл.14!G312</f>
        <v>0</v>
      </c>
      <c r="N314" s="11">
        <f>авг.14!G312</f>
        <v>0</v>
      </c>
      <c r="O314" s="11">
        <f>сен.14!G312</f>
        <v>0</v>
      </c>
      <c r="P314" s="11">
        <f>окт.14!G312</f>
        <v>0</v>
      </c>
      <c r="Q314" s="11">
        <f>ноя.14!G312</f>
        <v>0</v>
      </c>
      <c r="R314" s="5"/>
    </row>
    <row r="315" spans="1:18" hidden="1" x14ac:dyDescent="0.25">
      <c r="A315" s="5"/>
      <c r="B315" s="5"/>
      <c r="C315" s="5">
        <v>319</v>
      </c>
      <c r="D315" s="69">
        <f>СВОД_2013!D319</f>
        <v>0</v>
      </c>
      <c r="E315" s="47">
        <f t="shared" si="8"/>
        <v>0</v>
      </c>
      <c r="F315" s="78">
        <f>янв.14!H313+фев.14!H313+мар.14!H313+апр.14!H313+май.14!H313+июн.14!H313+июл.14!H313+авг.14!H313+сен.14!H313+окт.14!H313+ноя.14!H313</f>
        <v>0</v>
      </c>
      <c r="G315" s="11">
        <f>янв.14!G313</f>
        <v>0</v>
      </c>
      <c r="H315" s="11">
        <f>фев.14!G313</f>
        <v>0</v>
      </c>
      <c r="I315" s="11">
        <f>мар.14!G313</f>
        <v>0</v>
      </c>
      <c r="J315" s="11">
        <f>апр.14!G313</f>
        <v>0</v>
      </c>
      <c r="K315" s="11">
        <f>май.14!G313</f>
        <v>0</v>
      </c>
      <c r="L315" s="11">
        <f>июн.14!G313</f>
        <v>0</v>
      </c>
      <c r="M315" s="11">
        <f>июл.14!G313</f>
        <v>0</v>
      </c>
      <c r="N315" s="11">
        <f>авг.14!G313</f>
        <v>0</v>
      </c>
      <c r="O315" s="11">
        <f>сен.14!G313</f>
        <v>0</v>
      </c>
      <c r="P315" s="11">
        <f>окт.14!G313</f>
        <v>0</v>
      </c>
      <c r="Q315" s="11">
        <f>ноя.14!G313</f>
        <v>0</v>
      </c>
      <c r="R315" s="5"/>
    </row>
    <row r="316" spans="1:18" hidden="1" x14ac:dyDescent="0.25">
      <c r="A316" s="5"/>
      <c r="B316" s="5"/>
      <c r="C316" s="5">
        <v>320</v>
      </c>
      <c r="D316" s="69">
        <f>СВОД_2013!D320</f>
        <v>0</v>
      </c>
      <c r="E316" s="47">
        <f t="shared" si="8"/>
        <v>0</v>
      </c>
      <c r="F316" s="78">
        <f>янв.14!H314+фев.14!H314+мар.14!H314+апр.14!H314+май.14!H314+июн.14!H314+июл.14!H314+авг.14!H314+сен.14!H314+окт.14!H314+ноя.14!H314</f>
        <v>0</v>
      </c>
      <c r="G316" s="11">
        <f>янв.14!G314</f>
        <v>0</v>
      </c>
      <c r="H316" s="11">
        <f>фев.14!G314</f>
        <v>0</v>
      </c>
      <c r="I316" s="11">
        <f>мар.14!G314</f>
        <v>0</v>
      </c>
      <c r="J316" s="11">
        <f>апр.14!G314</f>
        <v>0</v>
      </c>
      <c r="K316" s="11">
        <f>май.14!G314</f>
        <v>0</v>
      </c>
      <c r="L316" s="11">
        <f>июн.14!G314</f>
        <v>0</v>
      </c>
      <c r="M316" s="11">
        <f>июл.14!G314</f>
        <v>0</v>
      </c>
      <c r="N316" s="11">
        <f>авг.14!G314</f>
        <v>0</v>
      </c>
      <c r="O316" s="11">
        <f>сен.14!G314</f>
        <v>0</v>
      </c>
      <c r="P316" s="11">
        <f>окт.14!G314</f>
        <v>0</v>
      </c>
      <c r="Q316" s="11">
        <f>ноя.14!G314</f>
        <v>0</v>
      </c>
      <c r="R316" s="5"/>
    </row>
    <row r="317" spans="1:18" hidden="1" x14ac:dyDescent="0.25">
      <c r="A317" s="5"/>
      <c r="B317" s="5"/>
      <c r="C317" s="5">
        <v>321</v>
      </c>
      <c r="D317" s="69">
        <f>СВОД_2013!D321</f>
        <v>0</v>
      </c>
      <c r="E317" s="47">
        <f t="shared" si="8"/>
        <v>0</v>
      </c>
      <c r="F317" s="78">
        <f>янв.14!H315+фев.14!H315+мар.14!H315+апр.14!H315+май.14!H315+июн.14!H315+июл.14!H315+авг.14!H315+сен.14!H315+окт.14!H315+ноя.14!H315</f>
        <v>0</v>
      </c>
      <c r="G317" s="11">
        <f>янв.14!G315</f>
        <v>0</v>
      </c>
      <c r="H317" s="11">
        <f>фев.14!G315</f>
        <v>0</v>
      </c>
      <c r="I317" s="11">
        <f>мар.14!G315</f>
        <v>0</v>
      </c>
      <c r="J317" s="11">
        <f>апр.14!G315</f>
        <v>0</v>
      </c>
      <c r="K317" s="11">
        <f>май.14!G315</f>
        <v>0</v>
      </c>
      <c r="L317" s="11">
        <f>июн.14!G315</f>
        <v>0</v>
      </c>
      <c r="M317" s="11">
        <f>июл.14!G315</f>
        <v>0</v>
      </c>
      <c r="N317" s="11">
        <f>авг.14!G315</f>
        <v>0</v>
      </c>
      <c r="O317" s="11">
        <f>сен.14!G315</f>
        <v>0</v>
      </c>
      <c r="P317" s="11">
        <f>окт.14!G315</f>
        <v>0</v>
      </c>
      <c r="Q317" s="11">
        <f>ноя.14!G315</f>
        <v>0</v>
      </c>
      <c r="R317" s="5"/>
    </row>
    <row r="318" spans="1:18" hidden="1" x14ac:dyDescent="0.25">
      <c r="A318" s="5"/>
      <c r="B318" s="5"/>
      <c r="C318" s="5">
        <v>322</v>
      </c>
      <c r="D318" s="69">
        <f>СВОД_2013!D322</f>
        <v>0</v>
      </c>
      <c r="E318" s="47">
        <f t="shared" si="8"/>
        <v>0</v>
      </c>
      <c r="F318" s="78">
        <f>янв.14!H316+фев.14!H316+мар.14!H316+апр.14!H316+май.14!H316+июн.14!H316+июл.14!H316+авг.14!H316+сен.14!H316+окт.14!H316+ноя.14!H316</f>
        <v>0</v>
      </c>
      <c r="G318" s="11">
        <f>янв.14!G316</f>
        <v>0</v>
      </c>
      <c r="H318" s="11">
        <f>фев.14!G316</f>
        <v>0</v>
      </c>
      <c r="I318" s="11">
        <f>мар.14!G316</f>
        <v>0</v>
      </c>
      <c r="J318" s="11">
        <f>апр.14!G316</f>
        <v>0</v>
      </c>
      <c r="K318" s="11">
        <f>май.14!G316</f>
        <v>0</v>
      </c>
      <c r="L318" s="11">
        <f>июн.14!G316</f>
        <v>0</v>
      </c>
      <c r="M318" s="11">
        <f>июл.14!G316</f>
        <v>0</v>
      </c>
      <c r="N318" s="11">
        <f>авг.14!G316</f>
        <v>0</v>
      </c>
      <c r="O318" s="11">
        <f>сен.14!G316</f>
        <v>0</v>
      </c>
      <c r="P318" s="11">
        <f>окт.14!G316</f>
        <v>0</v>
      </c>
      <c r="Q318" s="11">
        <f>ноя.14!G316</f>
        <v>0</v>
      </c>
      <c r="R318" s="5"/>
    </row>
    <row r="319" spans="1:18" hidden="1" x14ac:dyDescent="0.25">
      <c r="A319" s="5"/>
      <c r="B319" s="5"/>
      <c r="C319" s="5">
        <v>323</v>
      </c>
      <c r="D319" s="69">
        <f>СВОД_2013!D323</f>
        <v>0</v>
      </c>
      <c r="E319" s="47">
        <f t="shared" si="8"/>
        <v>0</v>
      </c>
      <c r="F319" s="78">
        <f>янв.14!H317+фев.14!H317+мар.14!H317+апр.14!H317+май.14!H317+июн.14!H317+июл.14!H317+авг.14!H317+сен.14!H317+окт.14!H317+ноя.14!H317</f>
        <v>0</v>
      </c>
      <c r="G319" s="11">
        <f>янв.14!G317</f>
        <v>0</v>
      </c>
      <c r="H319" s="11">
        <f>фев.14!G317</f>
        <v>0</v>
      </c>
      <c r="I319" s="11">
        <f>мар.14!G317</f>
        <v>0</v>
      </c>
      <c r="J319" s="11">
        <f>апр.14!G317</f>
        <v>0</v>
      </c>
      <c r="K319" s="11">
        <f>май.14!G317</f>
        <v>0</v>
      </c>
      <c r="L319" s="11">
        <f>июн.14!G317</f>
        <v>0</v>
      </c>
      <c r="M319" s="11">
        <f>июл.14!G317</f>
        <v>0</v>
      </c>
      <c r="N319" s="11">
        <f>авг.14!G317</f>
        <v>0</v>
      </c>
      <c r="O319" s="11">
        <f>сен.14!G317</f>
        <v>0</v>
      </c>
      <c r="P319" s="11">
        <f>окт.14!G317</f>
        <v>0</v>
      </c>
      <c r="Q319" s="11">
        <f>ноя.14!G317</f>
        <v>0</v>
      </c>
      <c r="R319" s="5"/>
    </row>
    <row r="320" spans="1:18" hidden="1" x14ac:dyDescent="0.25">
      <c r="A320" s="5"/>
      <c r="B320" s="5"/>
      <c r="C320" s="5">
        <v>324</v>
      </c>
      <c r="D320" s="69">
        <f>СВОД_2013!D324</f>
        <v>0</v>
      </c>
      <c r="E320" s="47">
        <f t="shared" si="8"/>
        <v>0</v>
      </c>
      <c r="F320" s="78">
        <f>янв.14!H318+фев.14!H318+мар.14!H318+апр.14!H318+май.14!H318+июн.14!H318+июл.14!H318+авг.14!H318+сен.14!H318+окт.14!H318+ноя.14!H318</f>
        <v>0</v>
      </c>
      <c r="G320" s="11">
        <f>янв.14!G318</f>
        <v>0</v>
      </c>
      <c r="H320" s="11">
        <f>фев.14!G318</f>
        <v>0</v>
      </c>
      <c r="I320" s="11">
        <f>мар.14!G318</f>
        <v>0</v>
      </c>
      <c r="J320" s="11">
        <f>апр.14!G318</f>
        <v>0</v>
      </c>
      <c r="K320" s="11">
        <f>май.14!G318</f>
        <v>0</v>
      </c>
      <c r="L320" s="11">
        <f>июн.14!G318</f>
        <v>0</v>
      </c>
      <c r="M320" s="11">
        <f>июл.14!G318</f>
        <v>0</v>
      </c>
      <c r="N320" s="11">
        <f>авг.14!G318</f>
        <v>0</v>
      </c>
      <c r="O320" s="11">
        <f>сен.14!G318</f>
        <v>0</v>
      </c>
      <c r="P320" s="11">
        <f>окт.14!G318</f>
        <v>0</v>
      </c>
      <c r="Q320" s="11">
        <f>ноя.14!G318</f>
        <v>0</v>
      </c>
      <c r="R320" s="5"/>
    </row>
    <row r="321" spans="1:18" hidden="1" x14ac:dyDescent="0.25">
      <c r="A321" s="5"/>
      <c r="B321" s="5"/>
      <c r="C321" s="5">
        <v>325</v>
      </c>
      <c r="D321" s="69">
        <f>СВОД_2013!D325</f>
        <v>0</v>
      </c>
      <c r="E321" s="47">
        <f t="shared" si="8"/>
        <v>0</v>
      </c>
      <c r="F321" s="78">
        <f>янв.14!H319+фев.14!H319+мар.14!H319+апр.14!H319+май.14!H319+июн.14!H319+июл.14!H319+авг.14!H319+сен.14!H319+окт.14!H319+ноя.14!H319</f>
        <v>0</v>
      </c>
      <c r="G321" s="11">
        <f>янв.14!G319</f>
        <v>0</v>
      </c>
      <c r="H321" s="11">
        <f>фев.14!G319</f>
        <v>0</v>
      </c>
      <c r="I321" s="11">
        <f>мар.14!G319</f>
        <v>0</v>
      </c>
      <c r="J321" s="11">
        <f>апр.14!G319</f>
        <v>0</v>
      </c>
      <c r="K321" s="11">
        <f>май.14!G319</f>
        <v>0</v>
      </c>
      <c r="L321" s="11">
        <f>июн.14!G319</f>
        <v>0</v>
      </c>
      <c r="M321" s="11">
        <f>июл.14!G319</f>
        <v>0</v>
      </c>
      <c r="N321" s="11">
        <f>авг.14!G319</f>
        <v>0</v>
      </c>
      <c r="O321" s="11">
        <f>сен.14!G319</f>
        <v>0</v>
      </c>
      <c r="P321" s="11">
        <f>окт.14!G319</f>
        <v>0</v>
      </c>
      <c r="Q321" s="11">
        <f>ноя.14!G319</f>
        <v>0</v>
      </c>
      <c r="R321" s="5"/>
    </row>
    <row r="322" spans="1:18" hidden="1" x14ac:dyDescent="0.25">
      <c r="A322" s="5"/>
      <c r="B322" s="5"/>
      <c r="C322" s="5">
        <v>326</v>
      </c>
      <c r="D322" s="69">
        <f>СВОД_2013!D326</f>
        <v>0</v>
      </c>
      <c r="E322" s="47">
        <f t="shared" si="8"/>
        <v>0</v>
      </c>
      <c r="F322" s="78">
        <f>янв.14!H320+фев.14!H320+мар.14!H320+апр.14!H320+май.14!H320+июн.14!H320+июл.14!H320+авг.14!H320+сен.14!H320+окт.14!H320+ноя.14!H320</f>
        <v>0</v>
      </c>
      <c r="G322" s="11">
        <f>янв.14!G320</f>
        <v>0</v>
      </c>
      <c r="H322" s="11">
        <f>фев.14!G320</f>
        <v>0</v>
      </c>
      <c r="I322" s="11">
        <f>мар.14!G320</f>
        <v>0</v>
      </c>
      <c r="J322" s="11">
        <f>апр.14!G320</f>
        <v>0</v>
      </c>
      <c r="K322" s="11">
        <f>май.14!G320</f>
        <v>0</v>
      </c>
      <c r="L322" s="11">
        <f>июн.14!G320</f>
        <v>0</v>
      </c>
      <c r="M322" s="11">
        <f>июл.14!G320</f>
        <v>0</v>
      </c>
      <c r="N322" s="11">
        <f>авг.14!G320</f>
        <v>0</v>
      </c>
      <c r="O322" s="11">
        <f>сен.14!G320</f>
        <v>0</v>
      </c>
      <c r="P322" s="11">
        <f>окт.14!G320</f>
        <v>0</v>
      </c>
      <c r="Q322" s="11">
        <f>ноя.14!G320</f>
        <v>0</v>
      </c>
      <c r="R322" s="5"/>
    </row>
    <row r="323" spans="1:18" hidden="1" x14ac:dyDescent="0.25">
      <c r="A323" s="5"/>
      <c r="B323" s="5"/>
      <c r="C323" s="5">
        <v>327</v>
      </c>
      <c r="D323" s="69">
        <f>СВОД_2013!D327</f>
        <v>0</v>
      </c>
      <c r="E323" s="47">
        <f t="shared" si="8"/>
        <v>0</v>
      </c>
      <c r="F323" s="78">
        <f>янв.14!H321+фев.14!H321+мар.14!H321+апр.14!H321+май.14!H321+июн.14!H321+июл.14!H321+авг.14!H321+сен.14!H321+окт.14!H321+ноя.14!H321</f>
        <v>0</v>
      </c>
      <c r="G323" s="11">
        <f>янв.14!G321</f>
        <v>0</v>
      </c>
      <c r="H323" s="11">
        <f>фев.14!G321</f>
        <v>0</v>
      </c>
      <c r="I323" s="11">
        <f>мар.14!G321</f>
        <v>0</v>
      </c>
      <c r="J323" s="11">
        <f>апр.14!G321</f>
        <v>0</v>
      </c>
      <c r="K323" s="11">
        <f>май.14!G321</f>
        <v>0</v>
      </c>
      <c r="L323" s="11">
        <f>июн.14!G321</f>
        <v>0</v>
      </c>
      <c r="M323" s="11">
        <f>июл.14!G321</f>
        <v>0</v>
      </c>
      <c r="N323" s="11">
        <f>авг.14!G321</f>
        <v>0</v>
      </c>
      <c r="O323" s="11">
        <f>сен.14!G321</f>
        <v>0</v>
      </c>
      <c r="P323" s="11">
        <f>окт.14!G321</f>
        <v>0</v>
      </c>
      <c r="Q323" s="11">
        <f>ноя.14!G321</f>
        <v>0</v>
      </c>
      <c r="R323" s="5"/>
    </row>
    <row r="324" spans="1:18" hidden="1" x14ac:dyDescent="0.25">
      <c r="A324" s="5"/>
      <c r="B324" s="5"/>
      <c r="C324" s="5">
        <v>328</v>
      </c>
      <c r="D324" s="69">
        <f>СВОД_2013!D328</f>
        <v>0</v>
      </c>
      <c r="E324" s="47">
        <f t="shared" si="8"/>
        <v>0</v>
      </c>
      <c r="F324" s="78">
        <f>янв.14!H322+фев.14!H322+мар.14!H322+апр.14!H322+май.14!H322+июн.14!H322+июл.14!H322+авг.14!H322+сен.14!H322+окт.14!H322+ноя.14!H322</f>
        <v>0</v>
      </c>
      <c r="G324" s="11">
        <f>янв.14!G322</f>
        <v>0</v>
      </c>
      <c r="H324" s="11">
        <f>фев.14!G322</f>
        <v>0</v>
      </c>
      <c r="I324" s="11">
        <f>мар.14!G322</f>
        <v>0</v>
      </c>
      <c r="J324" s="11">
        <f>апр.14!G322</f>
        <v>0</v>
      </c>
      <c r="K324" s="11">
        <f>май.14!G322</f>
        <v>0</v>
      </c>
      <c r="L324" s="11">
        <f>июн.14!G322</f>
        <v>0</v>
      </c>
      <c r="M324" s="11">
        <f>июл.14!G322</f>
        <v>0</v>
      </c>
      <c r="N324" s="11">
        <f>авг.14!G322</f>
        <v>0</v>
      </c>
      <c r="O324" s="11">
        <f>сен.14!G322</f>
        <v>0</v>
      </c>
      <c r="P324" s="11">
        <f>окт.14!G322</f>
        <v>0</v>
      </c>
      <c r="Q324" s="11">
        <f>ноя.14!G322</f>
        <v>0</v>
      </c>
      <c r="R324" s="5"/>
    </row>
    <row r="325" spans="1:18" hidden="1" x14ac:dyDescent="0.25">
      <c r="A325" s="5"/>
      <c r="B325" s="5"/>
      <c r="C325" s="5">
        <v>329</v>
      </c>
      <c r="D325" s="69">
        <f>СВОД_2013!D329</f>
        <v>0</v>
      </c>
      <c r="E325" s="47">
        <f t="shared" si="8"/>
        <v>0</v>
      </c>
      <c r="F325" s="78">
        <f>янв.14!H323+фев.14!H323+мар.14!H323+апр.14!H323+май.14!H323+июн.14!H323+июл.14!H323+авг.14!H323+сен.14!H323+окт.14!H323+ноя.14!H323</f>
        <v>0</v>
      </c>
      <c r="G325" s="11">
        <f>янв.14!G323</f>
        <v>0</v>
      </c>
      <c r="H325" s="11">
        <f>фев.14!G323</f>
        <v>0</v>
      </c>
      <c r="I325" s="11">
        <f>мар.14!G323</f>
        <v>0</v>
      </c>
      <c r="J325" s="11">
        <f>апр.14!G323</f>
        <v>0</v>
      </c>
      <c r="K325" s="11">
        <f>май.14!G323</f>
        <v>0</v>
      </c>
      <c r="L325" s="11">
        <f>июн.14!G323</f>
        <v>0</v>
      </c>
      <c r="M325" s="11">
        <f>июл.14!G323</f>
        <v>0</v>
      </c>
      <c r="N325" s="11">
        <f>авг.14!G323</f>
        <v>0</v>
      </c>
      <c r="O325" s="11">
        <f>сен.14!G323</f>
        <v>0</v>
      </c>
      <c r="P325" s="11">
        <f>окт.14!G323</f>
        <v>0</v>
      </c>
      <c r="Q325" s="11">
        <f>ноя.14!G323</f>
        <v>0</v>
      </c>
      <c r="R325" s="5"/>
    </row>
    <row r="326" spans="1:18" hidden="1" x14ac:dyDescent="0.25">
      <c r="A326" s="5"/>
      <c r="B326" s="5"/>
      <c r="C326" s="5">
        <v>330</v>
      </c>
      <c r="D326" s="69">
        <f>СВОД_2013!D330</f>
        <v>0</v>
      </c>
      <c r="E326" s="47">
        <f t="shared" ref="E326:E343" si="9">F326-G326-H326-I326-J326-K326-L326-M326-N326-O326-P326-Q326-R326+D326</f>
        <v>0</v>
      </c>
      <c r="F326" s="78">
        <f>янв.14!H324+фев.14!H324+мар.14!H324+апр.14!H324+май.14!H324+июн.14!H324+июл.14!H324+авг.14!H324+сен.14!H324+окт.14!H324+ноя.14!H324</f>
        <v>0</v>
      </c>
      <c r="G326" s="11">
        <f>янв.14!G324</f>
        <v>0</v>
      </c>
      <c r="H326" s="11">
        <f>фев.14!G324</f>
        <v>0</v>
      </c>
      <c r="I326" s="11">
        <f>мар.14!G324</f>
        <v>0</v>
      </c>
      <c r="J326" s="11">
        <f>апр.14!G324</f>
        <v>0</v>
      </c>
      <c r="K326" s="11">
        <f>май.14!G324</f>
        <v>0</v>
      </c>
      <c r="L326" s="11">
        <f>июн.14!G324</f>
        <v>0</v>
      </c>
      <c r="M326" s="11">
        <f>июл.14!G324</f>
        <v>0</v>
      </c>
      <c r="N326" s="11">
        <f>авг.14!G324</f>
        <v>0</v>
      </c>
      <c r="O326" s="11">
        <f>сен.14!G324</f>
        <v>0</v>
      </c>
      <c r="P326" s="11">
        <f>окт.14!G324</f>
        <v>0</v>
      </c>
      <c r="Q326" s="11">
        <f>ноя.14!G324</f>
        <v>0</v>
      </c>
      <c r="R326" s="5"/>
    </row>
    <row r="327" spans="1:18" hidden="1" x14ac:dyDescent="0.25">
      <c r="A327" s="5"/>
      <c r="B327" s="5"/>
      <c r="C327" s="5">
        <v>331</v>
      </c>
      <c r="D327" s="69">
        <f>СВОД_2013!D331</f>
        <v>0</v>
      </c>
      <c r="E327" s="47">
        <f t="shared" si="9"/>
        <v>0</v>
      </c>
      <c r="F327" s="78">
        <f>янв.14!H325+фев.14!H325+мар.14!H325+апр.14!H325+май.14!H325+июн.14!H325+июл.14!H325+авг.14!H325+сен.14!H325+окт.14!H325+ноя.14!H325</f>
        <v>0</v>
      </c>
      <c r="G327" s="11">
        <f>янв.14!G325</f>
        <v>0</v>
      </c>
      <c r="H327" s="11">
        <f>фев.14!G325</f>
        <v>0</v>
      </c>
      <c r="I327" s="11">
        <f>мар.14!G325</f>
        <v>0</v>
      </c>
      <c r="J327" s="11">
        <f>апр.14!G325</f>
        <v>0</v>
      </c>
      <c r="K327" s="11">
        <f>май.14!G325</f>
        <v>0</v>
      </c>
      <c r="L327" s="11">
        <f>июн.14!G325</f>
        <v>0</v>
      </c>
      <c r="M327" s="11">
        <f>июл.14!G325</f>
        <v>0</v>
      </c>
      <c r="N327" s="11">
        <f>авг.14!G325</f>
        <v>0</v>
      </c>
      <c r="O327" s="11">
        <f>сен.14!G325</f>
        <v>0</v>
      </c>
      <c r="P327" s="11">
        <f>окт.14!G325</f>
        <v>0</v>
      </c>
      <c r="Q327" s="11">
        <f>ноя.14!G325</f>
        <v>0</v>
      </c>
      <c r="R327" s="5"/>
    </row>
    <row r="328" spans="1:18" hidden="1" x14ac:dyDescent="0.25">
      <c r="A328" s="5"/>
      <c r="B328" s="5"/>
      <c r="C328" s="5">
        <v>332</v>
      </c>
      <c r="D328" s="69">
        <f>СВОД_2013!D332</f>
        <v>0</v>
      </c>
      <c r="E328" s="47">
        <f t="shared" si="9"/>
        <v>0</v>
      </c>
      <c r="F328" s="78">
        <f>янв.14!H326+фев.14!H326+мар.14!H326+апр.14!H326+май.14!H326+июн.14!H326+июл.14!H326+авг.14!H326+сен.14!H326+окт.14!H326+ноя.14!H326</f>
        <v>0</v>
      </c>
      <c r="G328" s="11">
        <f>янв.14!G326</f>
        <v>0</v>
      </c>
      <c r="H328" s="11">
        <f>фев.14!G326</f>
        <v>0</v>
      </c>
      <c r="I328" s="11">
        <f>мар.14!G326</f>
        <v>0</v>
      </c>
      <c r="J328" s="11">
        <f>апр.14!G326</f>
        <v>0</v>
      </c>
      <c r="K328" s="11">
        <f>май.14!G326</f>
        <v>0</v>
      </c>
      <c r="L328" s="11">
        <f>июн.14!G326</f>
        <v>0</v>
      </c>
      <c r="M328" s="11">
        <f>июл.14!G326</f>
        <v>0</v>
      </c>
      <c r="N328" s="11">
        <f>авг.14!G326</f>
        <v>0</v>
      </c>
      <c r="O328" s="11">
        <f>сен.14!G326</f>
        <v>0</v>
      </c>
      <c r="P328" s="11">
        <f>окт.14!G326</f>
        <v>0</v>
      </c>
      <c r="Q328" s="11">
        <f>ноя.14!G326</f>
        <v>0</v>
      </c>
      <c r="R328" s="5"/>
    </row>
    <row r="329" spans="1:18" hidden="1" x14ac:dyDescent="0.25">
      <c r="A329" s="5"/>
      <c r="B329" s="5"/>
      <c r="C329" s="5">
        <v>333</v>
      </c>
      <c r="D329" s="69">
        <f>СВОД_2013!D333</f>
        <v>0</v>
      </c>
      <c r="E329" s="47">
        <f t="shared" si="9"/>
        <v>0</v>
      </c>
      <c r="F329" s="78">
        <f>янв.14!H327+фев.14!H327+мар.14!H327+апр.14!H327+май.14!H327+июн.14!H327+июл.14!H327+авг.14!H327+сен.14!H327+окт.14!H327+ноя.14!H327</f>
        <v>0</v>
      </c>
      <c r="G329" s="11">
        <f>янв.14!G327</f>
        <v>0</v>
      </c>
      <c r="H329" s="11">
        <f>фев.14!G327</f>
        <v>0</v>
      </c>
      <c r="I329" s="11">
        <f>мар.14!G327</f>
        <v>0</v>
      </c>
      <c r="J329" s="11">
        <f>апр.14!G327</f>
        <v>0</v>
      </c>
      <c r="K329" s="11">
        <f>май.14!G327</f>
        <v>0</v>
      </c>
      <c r="L329" s="11">
        <f>июн.14!G327</f>
        <v>0</v>
      </c>
      <c r="M329" s="11">
        <f>июл.14!G327</f>
        <v>0</v>
      </c>
      <c r="N329" s="11">
        <f>авг.14!G327</f>
        <v>0</v>
      </c>
      <c r="O329" s="11">
        <f>сен.14!G327</f>
        <v>0</v>
      </c>
      <c r="P329" s="11">
        <f>окт.14!G327</f>
        <v>0</v>
      </c>
      <c r="Q329" s="11">
        <f>ноя.14!G327</f>
        <v>0</v>
      </c>
      <c r="R329" s="5"/>
    </row>
    <row r="330" spans="1:18" hidden="1" x14ac:dyDescent="0.25">
      <c r="A330" s="5"/>
      <c r="B330" s="5"/>
      <c r="C330" s="5">
        <v>334</v>
      </c>
      <c r="D330" s="69">
        <f>СВОД_2013!D334</f>
        <v>0</v>
      </c>
      <c r="E330" s="47">
        <f t="shared" si="9"/>
        <v>0</v>
      </c>
      <c r="F330" s="78">
        <f>янв.14!H328+фев.14!H328+мар.14!H328+апр.14!H328+май.14!H328+июн.14!H328+июл.14!H328+авг.14!H328+сен.14!H328+окт.14!H328+ноя.14!H328</f>
        <v>0</v>
      </c>
      <c r="G330" s="11">
        <f>янв.14!G328</f>
        <v>0</v>
      </c>
      <c r="H330" s="11">
        <f>фев.14!G328</f>
        <v>0</v>
      </c>
      <c r="I330" s="11">
        <f>мар.14!G328</f>
        <v>0</v>
      </c>
      <c r="J330" s="11">
        <f>апр.14!G328</f>
        <v>0</v>
      </c>
      <c r="K330" s="11">
        <f>май.14!G328</f>
        <v>0</v>
      </c>
      <c r="L330" s="11">
        <f>июн.14!G328</f>
        <v>0</v>
      </c>
      <c r="M330" s="11">
        <f>июл.14!G328</f>
        <v>0</v>
      </c>
      <c r="N330" s="11">
        <f>авг.14!G328</f>
        <v>0</v>
      </c>
      <c r="O330" s="11">
        <f>сен.14!G328</f>
        <v>0</v>
      </c>
      <c r="P330" s="11">
        <f>окт.14!G328</f>
        <v>0</v>
      </c>
      <c r="Q330" s="11">
        <f>ноя.14!G328</f>
        <v>0</v>
      </c>
      <c r="R330" s="5"/>
    </row>
    <row r="331" spans="1:18" hidden="1" x14ac:dyDescent="0.25">
      <c r="A331" s="5"/>
      <c r="B331" s="5"/>
      <c r="C331" s="5">
        <v>335</v>
      </c>
      <c r="D331" s="69">
        <f>СВОД_2013!D335</f>
        <v>0</v>
      </c>
      <c r="E331" s="47">
        <f t="shared" si="9"/>
        <v>0</v>
      </c>
      <c r="F331" s="78">
        <f>янв.14!H329+фев.14!H329+мар.14!H329+апр.14!H329+май.14!H329+июн.14!H329+июл.14!H329+авг.14!H329+сен.14!H329+окт.14!H329+ноя.14!H329</f>
        <v>0</v>
      </c>
      <c r="G331" s="11">
        <f>янв.14!G329</f>
        <v>0</v>
      </c>
      <c r="H331" s="11">
        <f>фев.14!G329</f>
        <v>0</v>
      </c>
      <c r="I331" s="11">
        <f>мар.14!G329</f>
        <v>0</v>
      </c>
      <c r="J331" s="11">
        <f>апр.14!G329</f>
        <v>0</v>
      </c>
      <c r="K331" s="11">
        <f>май.14!G329</f>
        <v>0</v>
      </c>
      <c r="L331" s="11">
        <f>июн.14!G329</f>
        <v>0</v>
      </c>
      <c r="M331" s="11">
        <f>июл.14!G329</f>
        <v>0</v>
      </c>
      <c r="N331" s="11">
        <f>авг.14!G329</f>
        <v>0</v>
      </c>
      <c r="O331" s="11">
        <f>сен.14!G329</f>
        <v>0</v>
      </c>
      <c r="P331" s="11">
        <f>окт.14!G329</f>
        <v>0</v>
      </c>
      <c r="Q331" s="11">
        <f>ноя.14!G329</f>
        <v>0</v>
      </c>
      <c r="R331" s="5"/>
    </row>
    <row r="332" spans="1:18" hidden="1" x14ac:dyDescent="0.25">
      <c r="A332" s="5"/>
      <c r="B332" s="5"/>
      <c r="C332" s="5">
        <v>336</v>
      </c>
      <c r="D332" s="69">
        <f>СВОД_2013!D336</f>
        <v>0</v>
      </c>
      <c r="E332" s="47">
        <f t="shared" si="9"/>
        <v>0</v>
      </c>
      <c r="F332" s="78">
        <f>янв.14!H330+фев.14!H330+мар.14!H330+апр.14!H330+май.14!H330+июн.14!H330+июл.14!H330+авг.14!H330+сен.14!H330+окт.14!H330+ноя.14!H330</f>
        <v>0</v>
      </c>
      <c r="G332" s="11">
        <f>янв.14!G330</f>
        <v>0</v>
      </c>
      <c r="H332" s="11">
        <f>фев.14!G330</f>
        <v>0</v>
      </c>
      <c r="I332" s="11">
        <f>мар.14!G330</f>
        <v>0</v>
      </c>
      <c r="J332" s="11">
        <f>апр.14!G330</f>
        <v>0</v>
      </c>
      <c r="K332" s="11">
        <f>май.14!G330</f>
        <v>0</v>
      </c>
      <c r="L332" s="11">
        <f>июн.14!G330</f>
        <v>0</v>
      </c>
      <c r="M332" s="11">
        <f>июл.14!G330</f>
        <v>0</v>
      </c>
      <c r="N332" s="11">
        <f>авг.14!G330</f>
        <v>0</v>
      </c>
      <c r="O332" s="11">
        <f>сен.14!G330</f>
        <v>0</v>
      </c>
      <c r="P332" s="11">
        <f>окт.14!G330</f>
        <v>0</v>
      </c>
      <c r="Q332" s="11">
        <f>ноя.14!G330</f>
        <v>0</v>
      </c>
      <c r="R332" s="5"/>
    </row>
    <row r="333" spans="1:18" hidden="1" x14ac:dyDescent="0.25">
      <c r="A333" s="5"/>
      <c r="B333" s="5"/>
      <c r="C333" s="5">
        <v>337</v>
      </c>
      <c r="D333" s="69">
        <f>СВОД_2013!D337</f>
        <v>0</v>
      </c>
      <c r="E333" s="47">
        <f t="shared" si="9"/>
        <v>0</v>
      </c>
      <c r="F333" s="78">
        <f>янв.14!H331+фев.14!H331+мар.14!H331+апр.14!H331+май.14!H331+июн.14!H331+июл.14!H331+авг.14!H331+сен.14!H331+окт.14!H331+ноя.14!H331</f>
        <v>0</v>
      </c>
      <c r="G333" s="11">
        <f>янв.14!G331</f>
        <v>0</v>
      </c>
      <c r="H333" s="11">
        <f>фев.14!G331</f>
        <v>0</v>
      </c>
      <c r="I333" s="11">
        <f>мар.14!G331</f>
        <v>0</v>
      </c>
      <c r="J333" s="11">
        <f>апр.14!G331</f>
        <v>0</v>
      </c>
      <c r="K333" s="11">
        <f>май.14!G331</f>
        <v>0</v>
      </c>
      <c r="L333" s="11">
        <f>июн.14!G331</f>
        <v>0</v>
      </c>
      <c r="M333" s="11">
        <f>июл.14!G331</f>
        <v>0</v>
      </c>
      <c r="N333" s="11">
        <f>авг.14!G331</f>
        <v>0</v>
      </c>
      <c r="O333" s="11">
        <f>сен.14!G331</f>
        <v>0</v>
      </c>
      <c r="P333" s="11">
        <f>окт.14!G331</f>
        <v>0</v>
      </c>
      <c r="Q333" s="11">
        <f>ноя.14!G331</f>
        <v>0</v>
      </c>
      <c r="R333" s="5"/>
    </row>
    <row r="334" spans="1:18" hidden="1" x14ac:dyDescent="0.25">
      <c r="A334" s="5"/>
      <c r="B334" s="5"/>
      <c r="C334" s="5">
        <v>338</v>
      </c>
      <c r="D334" s="69">
        <f>СВОД_2013!D338</f>
        <v>0</v>
      </c>
      <c r="E334" s="47">
        <f t="shared" si="9"/>
        <v>0</v>
      </c>
      <c r="F334" s="78">
        <f>янв.14!H332+фев.14!H332+мар.14!H332+апр.14!H332+май.14!H332+июн.14!H332+июл.14!H332+авг.14!H332+сен.14!H332+окт.14!H332+ноя.14!H332</f>
        <v>0</v>
      </c>
      <c r="G334" s="11">
        <f>янв.14!G332</f>
        <v>0</v>
      </c>
      <c r="H334" s="11">
        <f>фев.14!G332</f>
        <v>0</v>
      </c>
      <c r="I334" s="11">
        <f>мар.14!G332</f>
        <v>0</v>
      </c>
      <c r="J334" s="11">
        <f>апр.14!G332</f>
        <v>0</v>
      </c>
      <c r="K334" s="11">
        <f>май.14!G332</f>
        <v>0</v>
      </c>
      <c r="L334" s="11">
        <f>июн.14!G332</f>
        <v>0</v>
      </c>
      <c r="M334" s="11">
        <f>июл.14!G332</f>
        <v>0</v>
      </c>
      <c r="N334" s="11">
        <f>авг.14!G332</f>
        <v>0</v>
      </c>
      <c r="O334" s="11">
        <f>сен.14!G332</f>
        <v>0</v>
      </c>
      <c r="P334" s="11">
        <f>окт.14!G332</f>
        <v>0</v>
      </c>
      <c r="Q334" s="11">
        <f>ноя.14!G332</f>
        <v>0</v>
      </c>
      <c r="R334" s="5"/>
    </row>
    <row r="335" spans="1:18" hidden="1" x14ac:dyDescent="0.25">
      <c r="A335" s="5"/>
      <c r="B335" s="5"/>
      <c r="C335" s="5">
        <v>339</v>
      </c>
      <c r="D335" s="69">
        <f>СВОД_2013!D339</f>
        <v>0</v>
      </c>
      <c r="E335" s="47">
        <f t="shared" si="9"/>
        <v>0</v>
      </c>
      <c r="F335" s="78">
        <f>янв.14!H333+фев.14!H333+мар.14!H333+апр.14!H333+май.14!H333+июн.14!H333+июл.14!H333+авг.14!H333+сен.14!H333+окт.14!H333+ноя.14!H333</f>
        <v>0</v>
      </c>
      <c r="G335" s="11">
        <f>янв.14!G333</f>
        <v>0</v>
      </c>
      <c r="H335" s="11">
        <f>фев.14!G333</f>
        <v>0</v>
      </c>
      <c r="I335" s="11">
        <f>мар.14!G333</f>
        <v>0</v>
      </c>
      <c r="J335" s="11">
        <f>апр.14!G333</f>
        <v>0</v>
      </c>
      <c r="K335" s="11">
        <f>май.14!G333</f>
        <v>0</v>
      </c>
      <c r="L335" s="11">
        <f>июн.14!G333</f>
        <v>0</v>
      </c>
      <c r="M335" s="11">
        <f>июл.14!G333</f>
        <v>0</v>
      </c>
      <c r="N335" s="11">
        <f>авг.14!G333</f>
        <v>0</v>
      </c>
      <c r="O335" s="11">
        <f>сен.14!G333</f>
        <v>0</v>
      </c>
      <c r="P335" s="11">
        <f>окт.14!G333</f>
        <v>0</v>
      </c>
      <c r="Q335" s="11">
        <f>ноя.14!G333</f>
        <v>0</v>
      </c>
      <c r="R335" s="5"/>
    </row>
    <row r="336" spans="1:18" hidden="1" x14ac:dyDescent="0.25">
      <c r="A336" s="5"/>
      <c r="B336" s="5"/>
      <c r="C336" s="5">
        <v>340</v>
      </c>
      <c r="D336" s="69">
        <f>СВОД_2013!D340</f>
        <v>0</v>
      </c>
      <c r="E336" s="47">
        <f t="shared" si="9"/>
        <v>0</v>
      </c>
      <c r="F336" s="78">
        <f>янв.14!H334+фев.14!H334+мар.14!H334+апр.14!H334+май.14!H334+июн.14!H334+июл.14!H334+авг.14!H334+сен.14!H334+окт.14!H334+ноя.14!H334</f>
        <v>0</v>
      </c>
      <c r="G336" s="11">
        <f>янв.14!G334</f>
        <v>0</v>
      </c>
      <c r="H336" s="11">
        <f>фев.14!G334</f>
        <v>0</v>
      </c>
      <c r="I336" s="11">
        <f>мар.14!G334</f>
        <v>0</v>
      </c>
      <c r="J336" s="11">
        <f>апр.14!G334</f>
        <v>0</v>
      </c>
      <c r="K336" s="11">
        <f>май.14!G334</f>
        <v>0</v>
      </c>
      <c r="L336" s="11">
        <f>июн.14!G334</f>
        <v>0</v>
      </c>
      <c r="M336" s="11">
        <f>июл.14!G334</f>
        <v>0</v>
      </c>
      <c r="N336" s="11">
        <f>авг.14!G334</f>
        <v>0</v>
      </c>
      <c r="O336" s="11">
        <f>сен.14!G334</f>
        <v>0</v>
      </c>
      <c r="P336" s="11">
        <f>окт.14!G334</f>
        <v>0</v>
      </c>
      <c r="Q336" s="11">
        <f>ноя.14!G334</f>
        <v>0</v>
      </c>
      <c r="R336" s="5"/>
    </row>
    <row r="337" spans="1:18" hidden="1" x14ac:dyDescent="0.25">
      <c r="A337" s="5"/>
      <c r="B337" s="5"/>
      <c r="C337" s="5">
        <v>341</v>
      </c>
      <c r="D337" s="69">
        <f>СВОД_2013!D341</f>
        <v>0</v>
      </c>
      <c r="E337" s="47">
        <f t="shared" si="9"/>
        <v>0</v>
      </c>
      <c r="F337" s="78">
        <f>янв.14!H335+фев.14!H335+мар.14!H335+апр.14!H335+май.14!H335+июн.14!H335+июл.14!H335+авг.14!H335+сен.14!H335+окт.14!H335+ноя.14!H335</f>
        <v>0</v>
      </c>
      <c r="G337" s="11">
        <f>янв.14!G335</f>
        <v>0</v>
      </c>
      <c r="H337" s="11">
        <f>фев.14!G335</f>
        <v>0</v>
      </c>
      <c r="I337" s="11">
        <f>мар.14!G335</f>
        <v>0</v>
      </c>
      <c r="J337" s="11">
        <f>апр.14!G335</f>
        <v>0</v>
      </c>
      <c r="K337" s="11">
        <f>май.14!G335</f>
        <v>0</v>
      </c>
      <c r="L337" s="11">
        <f>июн.14!G335</f>
        <v>0</v>
      </c>
      <c r="M337" s="11">
        <f>июл.14!G335</f>
        <v>0</v>
      </c>
      <c r="N337" s="11">
        <f>авг.14!G335</f>
        <v>0</v>
      </c>
      <c r="O337" s="11">
        <f>сен.14!G335</f>
        <v>0</v>
      </c>
      <c r="P337" s="11">
        <f>окт.14!G335</f>
        <v>0</v>
      </c>
      <c r="Q337" s="11">
        <f>ноя.14!G335</f>
        <v>0</v>
      </c>
      <c r="R337" s="5"/>
    </row>
    <row r="338" spans="1:18" hidden="1" x14ac:dyDescent="0.25">
      <c r="A338" s="5"/>
      <c r="B338" s="5"/>
      <c r="C338" s="5">
        <v>342</v>
      </c>
      <c r="D338" s="69">
        <f>СВОД_2013!D342</f>
        <v>0</v>
      </c>
      <c r="E338" s="47">
        <f t="shared" si="9"/>
        <v>0</v>
      </c>
      <c r="F338" s="78">
        <f>янв.14!H336+фев.14!H336+мар.14!H336+апр.14!H336+май.14!H336+июн.14!H336+июл.14!H336+авг.14!H336+сен.14!H336+окт.14!H336+ноя.14!H336</f>
        <v>0</v>
      </c>
      <c r="G338" s="11">
        <f>янв.14!G336</f>
        <v>0</v>
      </c>
      <c r="H338" s="11">
        <f>фев.14!G336</f>
        <v>0</v>
      </c>
      <c r="I338" s="11">
        <f>мар.14!G336</f>
        <v>0</v>
      </c>
      <c r="J338" s="11">
        <f>апр.14!G336</f>
        <v>0</v>
      </c>
      <c r="K338" s="11">
        <f>май.14!G336</f>
        <v>0</v>
      </c>
      <c r="L338" s="11">
        <f>июн.14!G336</f>
        <v>0</v>
      </c>
      <c r="M338" s="11">
        <f>июл.14!G336</f>
        <v>0</v>
      </c>
      <c r="N338" s="11">
        <f>авг.14!G336</f>
        <v>0</v>
      </c>
      <c r="O338" s="11">
        <f>сен.14!G336</f>
        <v>0</v>
      </c>
      <c r="P338" s="11">
        <f>окт.14!G336</f>
        <v>0</v>
      </c>
      <c r="Q338" s="11">
        <f>ноя.14!G336</f>
        <v>0</v>
      </c>
      <c r="R338" s="5"/>
    </row>
    <row r="339" spans="1:18" hidden="1" x14ac:dyDescent="0.25">
      <c r="A339" s="5"/>
      <c r="B339" s="5"/>
      <c r="C339" s="5">
        <v>343</v>
      </c>
      <c r="D339" s="69">
        <f>СВОД_2013!D343</f>
        <v>0</v>
      </c>
      <c r="E339" s="47">
        <f t="shared" si="9"/>
        <v>0</v>
      </c>
      <c r="F339" s="78">
        <f>янв.14!H337+фев.14!H337+мар.14!H337+апр.14!H337+май.14!H337+июн.14!H337+июл.14!H337+авг.14!H337+сен.14!H337+окт.14!H337+ноя.14!H337</f>
        <v>0</v>
      </c>
      <c r="G339" s="11">
        <f>янв.14!G337</f>
        <v>0</v>
      </c>
      <c r="H339" s="11">
        <f>фев.14!G337</f>
        <v>0</v>
      </c>
      <c r="I339" s="11">
        <f>мар.14!G337</f>
        <v>0</v>
      </c>
      <c r="J339" s="11">
        <f>апр.14!G337</f>
        <v>0</v>
      </c>
      <c r="K339" s="11">
        <f>май.14!G337</f>
        <v>0</v>
      </c>
      <c r="L339" s="11">
        <f>июн.14!G337</f>
        <v>0</v>
      </c>
      <c r="M339" s="11">
        <f>июл.14!G337</f>
        <v>0</v>
      </c>
      <c r="N339" s="11">
        <f>авг.14!G337</f>
        <v>0</v>
      </c>
      <c r="O339" s="11">
        <f>сен.14!G337</f>
        <v>0</v>
      </c>
      <c r="P339" s="11">
        <f>окт.14!G337</f>
        <v>0</v>
      </c>
      <c r="Q339" s="11">
        <f>ноя.14!G337</f>
        <v>0</v>
      </c>
      <c r="R339" s="5"/>
    </row>
    <row r="340" spans="1:18" hidden="1" x14ac:dyDescent="0.25">
      <c r="A340" s="5"/>
      <c r="B340" s="5"/>
      <c r="C340" s="5">
        <v>344</v>
      </c>
      <c r="D340" s="69">
        <f>СВОД_2013!D344</f>
        <v>0</v>
      </c>
      <c r="E340" s="47">
        <f t="shared" si="9"/>
        <v>0</v>
      </c>
      <c r="F340" s="78">
        <f>янв.14!H338+фев.14!H338+мар.14!H338+апр.14!H338+май.14!H338+июн.14!H338+июл.14!H338+авг.14!H338+сен.14!H338+окт.14!H338+ноя.14!H338</f>
        <v>0</v>
      </c>
      <c r="G340" s="11">
        <f>янв.14!G338</f>
        <v>0</v>
      </c>
      <c r="H340" s="11">
        <f>фев.14!G338</f>
        <v>0</v>
      </c>
      <c r="I340" s="11">
        <f>мар.14!G338</f>
        <v>0</v>
      </c>
      <c r="J340" s="11">
        <f>апр.14!G338</f>
        <v>0</v>
      </c>
      <c r="K340" s="11">
        <f>май.14!G338</f>
        <v>0</v>
      </c>
      <c r="L340" s="11">
        <f>июн.14!G338</f>
        <v>0</v>
      </c>
      <c r="M340" s="11">
        <f>июл.14!G338</f>
        <v>0</v>
      </c>
      <c r="N340" s="11">
        <f>авг.14!G338</f>
        <v>0</v>
      </c>
      <c r="O340" s="11">
        <f>сен.14!G338</f>
        <v>0</v>
      </c>
      <c r="P340" s="11">
        <f>окт.14!G338</f>
        <v>0</v>
      </c>
      <c r="Q340" s="11">
        <f>ноя.14!G338</f>
        <v>0</v>
      </c>
      <c r="R340" s="5"/>
    </row>
    <row r="341" spans="1:18" hidden="1" x14ac:dyDescent="0.25">
      <c r="A341" s="5"/>
      <c r="B341" s="5"/>
      <c r="C341" s="5">
        <v>345</v>
      </c>
      <c r="D341" s="69">
        <f>СВОД_2013!D345</f>
        <v>0</v>
      </c>
      <c r="E341" s="47">
        <f t="shared" si="9"/>
        <v>0</v>
      </c>
      <c r="F341" s="78">
        <f>янв.14!H339+фев.14!H339+мар.14!H339+апр.14!H339+май.14!H339+июн.14!H339+июл.14!H339+авг.14!H339+сен.14!H339+окт.14!H339+ноя.14!H339</f>
        <v>0</v>
      </c>
      <c r="G341" s="11">
        <f>янв.14!G339</f>
        <v>0</v>
      </c>
      <c r="H341" s="11">
        <f>фев.14!G339</f>
        <v>0</v>
      </c>
      <c r="I341" s="11">
        <f>мар.14!G339</f>
        <v>0</v>
      </c>
      <c r="J341" s="11">
        <f>апр.14!G339</f>
        <v>0</v>
      </c>
      <c r="K341" s="11">
        <f>май.14!G339</f>
        <v>0</v>
      </c>
      <c r="L341" s="11">
        <f>июн.14!G339</f>
        <v>0</v>
      </c>
      <c r="M341" s="11">
        <f>июл.14!G339</f>
        <v>0</v>
      </c>
      <c r="N341" s="11">
        <f>авг.14!G339</f>
        <v>0</v>
      </c>
      <c r="O341" s="11">
        <f>сен.14!G339</f>
        <v>0</v>
      </c>
      <c r="P341" s="11">
        <f>окт.14!G339</f>
        <v>0</v>
      </c>
      <c r="Q341" s="11">
        <f>ноя.14!G339</f>
        <v>0</v>
      </c>
      <c r="R341" s="5"/>
    </row>
    <row r="342" spans="1:18" hidden="1" x14ac:dyDescent="0.25">
      <c r="A342" s="5"/>
      <c r="B342" s="5"/>
      <c r="C342" s="5">
        <v>346</v>
      </c>
      <c r="D342" s="69">
        <f>СВОД_2013!D346</f>
        <v>0</v>
      </c>
      <c r="E342" s="47">
        <f t="shared" si="9"/>
        <v>0</v>
      </c>
      <c r="F342" s="78">
        <f>янв.14!H340+фев.14!H340+мар.14!H340+апр.14!H340+май.14!H340+июн.14!H340+июл.14!H340+авг.14!H340+сен.14!H340+окт.14!H340+ноя.14!H340</f>
        <v>0</v>
      </c>
      <c r="G342" s="11">
        <f>янв.14!G340</f>
        <v>0</v>
      </c>
      <c r="H342" s="11">
        <f>фев.14!G340</f>
        <v>0</v>
      </c>
      <c r="I342" s="11">
        <f>мар.14!G340</f>
        <v>0</v>
      </c>
      <c r="J342" s="11">
        <f>апр.14!G340</f>
        <v>0</v>
      </c>
      <c r="K342" s="11">
        <f>май.14!G340</f>
        <v>0</v>
      </c>
      <c r="L342" s="11">
        <f>июн.14!G340</f>
        <v>0</v>
      </c>
      <c r="M342" s="11">
        <f>июл.14!G340</f>
        <v>0</v>
      </c>
      <c r="N342" s="11">
        <f>авг.14!G340</f>
        <v>0</v>
      </c>
      <c r="O342" s="11">
        <f>сен.14!G340</f>
        <v>0</v>
      </c>
      <c r="P342" s="11">
        <f>окт.14!G340</f>
        <v>0</v>
      </c>
      <c r="Q342" s="11">
        <f>ноя.14!G340</f>
        <v>0</v>
      </c>
      <c r="R342" s="5"/>
    </row>
    <row r="343" spans="1:18" hidden="1" x14ac:dyDescent="0.25">
      <c r="A343" s="5"/>
      <c r="B343" s="5"/>
      <c r="C343" s="5">
        <v>347</v>
      </c>
      <c r="D343" s="77">
        <f>СВОД_2013!D347</f>
        <v>0</v>
      </c>
      <c r="E343" s="47">
        <f t="shared" si="9"/>
        <v>0</v>
      </c>
      <c r="F343" s="85">
        <f>янв.14!H341+фев.14!H341+мар.14!H341+апр.14!H341+май.14!H341+июн.14!H341+июл.14!H341+авг.14!H341+сен.14!H341+окт.14!H341+ноя.14!H341</f>
        <v>0</v>
      </c>
      <c r="G343" s="11">
        <f>янв.14!G341</f>
        <v>0</v>
      </c>
      <c r="H343" s="11">
        <f>фев.14!G341</f>
        <v>0</v>
      </c>
      <c r="I343" s="11">
        <f>мар.14!G341</f>
        <v>0</v>
      </c>
      <c r="J343" s="11">
        <f>апр.14!G341</f>
        <v>0</v>
      </c>
      <c r="K343" s="11">
        <f>май.14!G341</f>
        <v>0</v>
      </c>
      <c r="L343" s="11">
        <f>июн.14!G341</f>
        <v>0</v>
      </c>
      <c r="M343" s="11">
        <f>июл.14!G341</f>
        <v>0</v>
      </c>
      <c r="N343" s="11">
        <f>авг.14!G341</f>
        <v>0</v>
      </c>
      <c r="O343" s="11">
        <f>сен.14!G341</f>
        <v>0</v>
      </c>
      <c r="P343" s="11">
        <f>окт.14!G341</f>
        <v>0</v>
      </c>
      <c r="Q343" s="11">
        <f>ноя.14!G341</f>
        <v>0</v>
      </c>
      <c r="R343" s="5"/>
    </row>
    <row r="344" spans="1:18" x14ac:dyDescent="0.25">
      <c r="E344" s="55">
        <f>SUM(E9:E343)</f>
        <v>-51134.995799999975</v>
      </c>
      <c r="F344" s="8">
        <f>SUM(F9:F343)</f>
        <v>231559.25999999998</v>
      </c>
      <c r="G344" s="7">
        <f>SUBTOTAL(9,G9:G343)</f>
        <v>13220.528899999998</v>
      </c>
      <c r="H344" s="7">
        <f>SUBTOTAL(9,H9:H343)</f>
        <v>16722.662399999997</v>
      </c>
      <c r="I344" s="7">
        <f>SUBTOTAL(9,I9:I343)</f>
        <v>15211.935000000005</v>
      </c>
      <c r="J344" s="7">
        <f>SUBTOTAL(9,J9:J343)</f>
        <v>11458.133899999993</v>
      </c>
      <c r="K344" s="7">
        <f>SUBTOTAL(9,K9:K343)</f>
        <v>11870.522299999999</v>
      </c>
      <c r="L344" s="7">
        <f>SUBTOTAL(9,L9:L279)</f>
        <v>8073.1325000000024</v>
      </c>
      <c r="M344" s="8">
        <f>SUM(M9:M343)</f>
        <v>17026.937399999999</v>
      </c>
      <c r="N344" s="7">
        <f>SUBTOTAL(9,N9:N343)</f>
        <v>7431.2458000000042</v>
      </c>
      <c r="O344" s="7">
        <f>SUBTOTAL(9,O9:O343)</f>
        <v>14196.074199999999</v>
      </c>
      <c r="P344" s="7">
        <f>SUBTOTAL(9,P9:P343)</f>
        <v>26052.978599999999</v>
      </c>
      <c r="Q344" s="8">
        <f>SUM(Q9:Q343)</f>
        <v>38255.694399999993</v>
      </c>
    </row>
    <row r="345" spans="1:18" x14ac:dyDescent="0.25">
      <c r="F345" s="8">
        <f>янв.14!H342+фев.14!H342+мар.14!H342+апр.14!H342+май.14!H342+июн.14!H342+июл.14!H342+авг.14!H342+сен.14!H342+окт.14!H342+ноя.14!H342</f>
        <v>231559.25999999998</v>
      </c>
    </row>
    <row r="346" spans="1:18" x14ac:dyDescent="0.25">
      <c r="E346" s="8"/>
    </row>
    <row r="347" spans="1:18" x14ac:dyDescent="0.25">
      <c r="E347" s="8"/>
    </row>
  </sheetData>
  <autoFilter ref="A8:T343">
    <filterColumn colId="4">
      <colorFilter dxfId="0" cellColor="0"/>
    </filterColumn>
    <sortState ref="A10:R176">
      <sortCondition ref="C8:C348"/>
    </sortState>
  </autoFilter>
  <mergeCells count="3">
    <mergeCell ref="A7:F7"/>
    <mergeCell ref="A1:K1"/>
    <mergeCell ref="G7:K7"/>
  </mergeCells>
  <conditionalFormatting sqref="E9 D10:E343">
    <cfRule type="cellIs" dxfId="13" priority="5" operator="lessThan">
      <formula>0</formula>
    </cfRule>
  </conditionalFormatting>
  <hyperlinks>
    <hyperlink ref="G8" location="янв.14!A1" display="янв.14!A1"/>
    <hyperlink ref="H8" location="фев.14!A1" display="фев.14!A1"/>
    <hyperlink ref="I8" location="мар.14!A1" display="мар.14!A1"/>
    <hyperlink ref="J8" location="апр.14!A1" display="апр.14!A1"/>
    <hyperlink ref="K8" location="май.14!A1" display="май.14!A1"/>
    <hyperlink ref="L8" location="июн.14!A1" display="июн.14!A1"/>
    <hyperlink ref="M8" location="июл.14!A1" display="июл.14!A1"/>
    <hyperlink ref="N8" location="авг.14!A1" display="авг.14!A1"/>
    <hyperlink ref="O8" location="сен.14!A1" display="сен.14!A1"/>
    <hyperlink ref="P8" location="окт.14!A1" display="окт.14!A1"/>
    <hyperlink ref="Q8" location="ноя.13!A1" display="ноя.13!A1"/>
  </hyperlinks>
  <pageMargins left="0.25" right="0.25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2"/>
  <sheetViews>
    <sheetView topLeftCell="A316" workbookViewId="0">
      <selection activeCell="H343" sqref="H343"/>
    </sheetView>
  </sheetViews>
  <sheetFormatPr defaultRowHeight="15" x14ac:dyDescent="0.25"/>
  <cols>
    <col min="1" max="1" width="21" bestFit="1" customWidth="1"/>
    <col min="3" max="3" width="11.5703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 x14ac:dyDescent="0.25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3">
      <c r="A3" s="101" t="s">
        <v>107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x14ac:dyDescent="0.25">
      <c r="A4" s="22">
        <v>2</v>
      </c>
      <c r="B4" s="22">
        <v>3</v>
      </c>
      <c r="C4" s="22">
        <v>4</v>
      </c>
      <c r="D4" s="22">
        <v>5</v>
      </c>
      <c r="E4" s="22">
        <v>6</v>
      </c>
      <c r="F4" s="22">
        <v>7</v>
      </c>
      <c r="G4" s="22">
        <v>8</v>
      </c>
      <c r="H4" s="22">
        <v>9</v>
      </c>
      <c r="I4" s="22">
        <v>10</v>
      </c>
      <c r="J4" s="22">
        <v>11</v>
      </c>
      <c r="K4" s="22">
        <v>12</v>
      </c>
    </row>
    <row r="5" spans="1:12" ht="15" customHeight="1" x14ac:dyDescent="0.25">
      <c r="A5" s="107" t="s">
        <v>3</v>
      </c>
      <c r="B5" s="102" t="s">
        <v>57</v>
      </c>
      <c r="C5" s="102" t="s">
        <v>58</v>
      </c>
      <c r="D5" s="102"/>
      <c r="E5" s="102"/>
      <c r="F5" s="102"/>
      <c r="G5" s="102"/>
      <c r="H5" s="104" t="s">
        <v>10</v>
      </c>
      <c r="I5" s="109" t="s">
        <v>48</v>
      </c>
      <c r="J5" s="109" t="s">
        <v>51</v>
      </c>
      <c r="K5" s="104" t="s">
        <v>59</v>
      </c>
    </row>
    <row r="6" spans="1:12" ht="45" customHeight="1" x14ac:dyDescent="0.25">
      <c r="A6" s="108"/>
      <c r="B6" s="102"/>
      <c r="C6" s="23" t="s">
        <v>60</v>
      </c>
      <c r="D6" s="23" t="s">
        <v>61</v>
      </c>
      <c r="E6" s="5" t="s">
        <v>62</v>
      </c>
      <c r="F6" s="23" t="s">
        <v>43</v>
      </c>
      <c r="G6" s="23" t="s">
        <v>63</v>
      </c>
      <c r="H6" s="104"/>
      <c r="I6" s="110"/>
      <c r="J6" s="110"/>
      <c r="K6" s="104"/>
    </row>
    <row r="7" spans="1:12" x14ac:dyDescent="0.25">
      <c r="A7" s="84" t="s">
        <v>67</v>
      </c>
      <c r="B7" s="49">
        <v>0</v>
      </c>
      <c r="C7" s="25"/>
      <c r="D7" s="5">
        <v>3834.4</v>
      </c>
      <c r="E7" s="25">
        <f>D7-C7</f>
        <v>3834.4</v>
      </c>
      <c r="F7" s="25">
        <v>4.01</v>
      </c>
      <c r="G7" s="25">
        <f t="shared" ref="G7:G69" si="0">F7*E7</f>
        <v>15375.944</v>
      </c>
      <c r="H7" s="11">
        <v>15375.94</v>
      </c>
      <c r="I7" s="5"/>
      <c r="J7" s="5"/>
      <c r="K7" s="25">
        <f>СВОД_2014!D9+янв.14!H7-янв.14!G7</f>
        <v>-3.9999999989959178E-3</v>
      </c>
    </row>
    <row r="8" spans="1:12" x14ac:dyDescent="0.25">
      <c r="A8" s="41" t="s">
        <v>78</v>
      </c>
      <c r="B8" s="5">
        <v>1</v>
      </c>
      <c r="C8" s="25">
        <v>16.88</v>
      </c>
      <c r="D8" s="5">
        <v>43.05</v>
      </c>
      <c r="E8" s="25">
        <f t="shared" ref="E8:E70" si="1">D8-C8</f>
        <v>26.169999999999998</v>
      </c>
      <c r="F8" s="25">
        <v>4.01</v>
      </c>
      <c r="G8" s="25">
        <f t="shared" si="0"/>
        <v>104.94169999999998</v>
      </c>
      <c r="H8" s="11"/>
      <c r="I8" s="5"/>
      <c r="J8" s="5"/>
      <c r="K8" s="25">
        <f>СВОД_2014!D10+янв.14!H8-янв.14!G8</f>
        <v>-169.42249999999996</v>
      </c>
    </row>
    <row r="9" spans="1:12" x14ac:dyDescent="0.25">
      <c r="A9" s="5" t="s">
        <v>73</v>
      </c>
      <c r="B9" s="5">
        <v>2</v>
      </c>
      <c r="C9" s="25">
        <v>0</v>
      </c>
      <c r="D9" s="25">
        <v>0</v>
      </c>
      <c r="E9" s="25">
        <f t="shared" si="1"/>
        <v>0</v>
      </c>
      <c r="F9" s="25">
        <v>4.01</v>
      </c>
      <c r="G9" s="25">
        <f t="shared" si="0"/>
        <v>0</v>
      </c>
      <c r="H9" s="11"/>
      <c r="I9" s="5"/>
      <c r="J9" s="5"/>
      <c r="K9" s="25">
        <f>СВОД_2014!D11+янв.14!H9-янв.14!G9</f>
        <v>0</v>
      </c>
    </row>
    <row r="10" spans="1:12" ht="18.75" x14ac:dyDescent="0.3">
      <c r="A10" s="41" t="s">
        <v>79</v>
      </c>
      <c r="B10" s="5">
        <v>4</v>
      </c>
      <c r="C10" s="25">
        <v>8.76</v>
      </c>
      <c r="D10" s="5">
        <v>8.76</v>
      </c>
      <c r="E10" s="25">
        <f t="shared" si="1"/>
        <v>0</v>
      </c>
      <c r="F10" s="25">
        <v>4.01</v>
      </c>
      <c r="G10" s="25">
        <f t="shared" si="0"/>
        <v>0</v>
      </c>
      <c r="H10" s="11"/>
      <c r="I10" s="5"/>
      <c r="J10" s="5"/>
      <c r="K10" s="25">
        <f>СВОД_2014!D12+янв.14!H10-янв.14!G10</f>
        <v>-26.024899999999999</v>
      </c>
      <c r="L10" s="58"/>
    </row>
    <row r="11" spans="1:12" x14ac:dyDescent="0.25">
      <c r="A11" s="5"/>
      <c r="B11" s="5">
        <v>5</v>
      </c>
      <c r="C11" s="25">
        <v>0</v>
      </c>
      <c r="D11" s="25">
        <v>0</v>
      </c>
      <c r="E11" s="25">
        <f t="shared" si="1"/>
        <v>0</v>
      </c>
      <c r="F11" s="25">
        <v>4.01</v>
      </c>
      <c r="G11" s="25">
        <f t="shared" si="0"/>
        <v>0</v>
      </c>
      <c r="H11" s="11"/>
      <c r="I11" s="5"/>
      <c r="J11" s="5"/>
      <c r="K11" s="25">
        <f>СВОД_2014!D13+янв.14!H11-янв.14!G11</f>
        <v>0</v>
      </c>
    </row>
    <row r="12" spans="1:12" x14ac:dyDescent="0.25">
      <c r="A12" s="5"/>
      <c r="B12" s="5">
        <v>6</v>
      </c>
      <c r="C12" s="25">
        <v>0</v>
      </c>
      <c r="D12" s="25">
        <v>0</v>
      </c>
      <c r="E12" s="25">
        <f t="shared" si="1"/>
        <v>0</v>
      </c>
      <c r="F12" s="25">
        <v>4.01</v>
      </c>
      <c r="G12" s="25">
        <f t="shared" si="0"/>
        <v>0</v>
      </c>
      <c r="H12" s="11"/>
      <c r="I12" s="5"/>
      <c r="J12" s="5"/>
      <c r="K12" s="25">
        <f>СВОД_2014!D14+янв.14!H12-янв.14!G12</f>
        <v>0</v>
      </c>
    </row>
    <row r="13" spans="1:12" x14ac:dyDescent="0.25">
      <c r="A13" s="5"/>
      <c r="B13" s="5">
        <v>7</v>
      </c>
      <c r="C13" s="25">
        <v>0</v>
      </c>
      <c r="D13" s="25">
        <v>0</v>
      </c>
      <c r="E13" s="25">
        <f t="shared" si="1"/>
        <v>0</v>
      </c>
      <c r="F13" s="25">
        <v>4.01</v>
      </c>
      <c r="G13" s="25">
        <f t="shared" si="0"/>
        <v>0</v>
      </c>
      <c r="H13" s="11"/>
      <c r="I13" s="5"/>
      <c r="J13" s="5"/>
      <c r="K13" s="25">
        <f>СВОД_2014!D15+янв.14!H13-янв.14!G13</f>
        <v>0</v>
      </c>
    </row>
    <row r="14" spans="1:12" x14ac:dyDescent="0.25">
      <c r="A14" s="5"/>
      <c r="B14" s="5">
        <v>8</v>
      </c>
      <c r="C14" s="25">
        <v>0</v>
      </c>
      <c r="D14" s="25">
        <v>0</v>
      </c>
      <c r="E14" s="25">
        <f t="shared" si="1"/>
        <v>0</v>
      </c>
      <c r="F14" s="25">
        <v>4.01</v>
      </c>
      <c r="G14" s="25">
        <f t="shared" si="0"/>
        <v>0</v>
      </c>
      <c r="H14" s="11"/>
      <c r="I14" s="5"/>
      <c r="J14" s="5"/>
      <c r="K14" s="25">
        <f>СВОД_2014!D16+янв.14!H14-янв.14!G14</f>
        <v>0</v>
      </c>
    </row>
    <row r="15" spans="1:12" x14ac:dyDescent="0.25">
      <c r="A15" s="5"/>
      <c r="B15" s="5">
        <v>9</v>
      </c>
      <c r="C15" s="25">
        <v>0</v>
      </c>
      <c r="D15" s="25">
        <v>0</v>
      </c>
      <c r="E15" s="25">
        <f t="shared" si="1"/>
        <v>0</v>
      </c>
      <c r="F15" s="25">
        <v>4.01</v>
      </c>
      <c r="G15" s="25">
        <f t="shared" si="0"/>
        <v>0</v>
      </c>
      <c r="H15" s="11"/>
      <c r="I15" s="5"/>
      <c r="J15" s="21"/>
      <c r="K15" s="25">
        <f>СВОД_2014!D17+янв.14!H15-янв.14!G15</f>
        <v>0</v>
      </c>
    </row>
    <row r="16" spans="1:12" x14ac:dyDescent="0.25">
      <c r="A16" s="5"/>
      <c r="B16" s="5">
        <v>10</v>
      </c>
      <c r="C16" s="25">
        <v>0</v>
      </c>
      <c r="D16" s="25">
        <v>0</v>
      </c>
      <c r="E16" s="25">
        <f t="shared" si="1"/>
        <v>0</v>
      </c>
      <c r="F16" s="25">
        <v>4.01</v>
      </c>
      <c r="G16" s="25">
        <f t="shared" si="0"/>
        <v>0</v>
      </c>
      <c r="H16" s="11"/>
      <c r="I16" s="5"/>
      <c r="J16" s="5"/>
      <c r="K16" s="25">
        <f>СВОД_2014!D18+янв.14!H16-янв.14!G16</f>
        <v>0</v>
      </c>
    </row>
    <row r="17" spans="1:11" x14ac:dyDescent="0.25">
      <c r="A17" s="5"/>
      <c r="B17" s="5">
        <v>11</v>
      </c>
      <c r="C17" s="25">
        <v>0</v>
      </c>
      <c r="D17" s="25">
        <v>0</v>
      </c>
      <c r="E17" s="25">
        <f t="shared" si="1"/>
        <v>0</v>
      </c>
      <c r="F17" s="25">
        <v>4.01</v>
      </c>
      <c r="G17" s="25">
        <f t="shared" si="0"/>
        <v>0</v>
      </c>
      <c r="H17" s="11"/>
      <c r="I17" s="5"/>
      <c r="J17" s="21"/>
      <c r="K17" s="25">
        <f>СВОД_2014!D19+янв.14!H17-янв.14!G17</f>
        <v>0</v>
      </c>
    </row>
    <row r="18" spans="1:11" x14ac:dyDescent="0.25">
      <c r="A18" s="42" t="s">
        <v>80</v>
      </c>
      <c r="B18" s="5">
        <v>12</v>
      </c>
      <c r="C18" s="25">
        <v>295.16000000000003</v>
      </c>
      <c r="D18" s="25">
        <v>295.16000000000003</v>
      </c>
      <c r="E18" s="25">
        <f t="shared" si="1"/>
        <v>0</v>
      </c>
      <c r="F18" s="25">
        <v>4.01</v>
      </c>
      <c r="G18" s="25">
        <f t="shared" si="0"/>
        <v>0</v>
      </c>
      <c r="H18" s="11"/>
      <c r="I18" s="5"/>
      <c r="J18" s="5"/>
      <c r="K18" s="25">
        <f>СВОД_2014!D20+янв.14!H18-янв.14!G18</f>
        <v>-1179.2207000000001</v>
      </c>
    </row>
    <row r="19" spans="1:11" x14ac:dyDescent="0.25">
      <c r="A19" s="42" t="s">
        <v>81</v>
      </c>
      <c r="B19" s="5">
        <v>13</v>
      </c>
      <c r="C19" s="25">
        <v>3.82</v>
      </c>
      <c r="D19" s="5">
        <v>3.82</v>
      </c>
      <c r="E19" s="25">
        <f t="shared" si="1"/>
        <v>0</v>
      </c>
      <c r="F19" s="25">
        <v>4.01</v>
      </c>
      <c r="G19" s="25">
        <f t="shared" si="0"/>
        <v>0</v>
      </c>
      <c r="H19" s="11"/>
      <c r="I19" s="5"/>
      <c r="J19" s="5"/>
      <c r="K19" s="25">
        <f>СВОД_2014!D21+янв.14!H19-янв.14!G19</f>
        <v>0</v>
      </c>
    </row>
    <row r="20" spans="1:11" x14ac:dyDescent="0.25">
      <c r="A20" s="5"/>
      <c r="B20" s="5">
        <v>15</v>
      </c>
      <c r="C20" s="25">
        <v>0</v>
      </c>
      <c r="D20" s="25">
        <v>0</v>
      </c>
      <c r="E20" s="25">
        <f t="shared" si="1"/>
        <v>0</v>
      </c>
      <c r="F20" s="25">
        <v>4.01</v>
      </c>
      <c r="G20" s="25">
        <f t="shared" si="0"/>
        <v>0</v>
      </c>
      <c r="H20" s="11"/>
      <c r="I20" s="5"/>
      <c r="J20" s="5"/>
      <c r="K20" s="25">
        <f>СВОД_2014!D22+янв.14!H20-янв.14!G20</f>
        <v>0</v>
      </c>
    </row>
    <row r="21" spans="1:11" x14ac:dyDescent="0.25">
      <c r="A21" s="5"/>
      <c r="B21" s="5">
        <v>16</v>
      </c>
      <c r="C21" s="25">
        <v>0</v>
      </c>
      <c r="D21" s="25">
        <v>0</v>
      </c>
      <c r="E21" s="25">
        <f t="shared" si="1"/>
        <v>0</v>
      </c>
      <c r="F21" s="25">
        <v>4.01</v>
      </c>
      <c r="G21" s="25">
        <f t="shared" si="0"/>
        <v>0</v>
      </c>
      <c r="H21" s="11"/>
      <c r="I21" s="5"/>
      <c r="J21" s="5"/>
      <c r="K21" s="25">
        <f>СВОД_2014!D23+янв.14!H21-янв.14!G21</f>
        <v>0</v>
      </c>
    </row>
    <row r="22" spans="1:11" x14ac:dyDescent="0.25">
      <c r="A22" s="5"/>
      <c r="B22" s="5">
        <v>17</v>
      </c>
      <c r="C22" s="25">
        <v>0</v>
      </c>
      <c r="D22" s="25">
        <v>0</v>
      </c>
      <c r="E22" s="25">
        <f t="shared" si="1"/>
        <v>0</v>
      </c>
      <c r="F22" s="25">
        <v>4.01</v>
      </c>
      <c r="G22" s="25">
        <f t="shared" si="0"/>
        <v>0</v>
      </c>
      <c r="H22" s="11"/>
      <c r="I22" s="5"/>
      <c r="J22" s="5"/>
      <c r="K22" s="25">
        <f>СВОД_2014!D24+янв.14!H22-янв.14!G22</f>
        <v>0</v>
      </c>
    </row>
    <row r="23" spans="1:11" x14ac:dyDescent="0.25">
      <c r="A23" s="5"/>
      <c r="B23" s="5">
        <v>18</v>
      </c>
      <c r="C23" s="25">
        <v>0</v>
      </c>
      <c r="D23" s="25">
        <v>0</v>
      </c>
      <c r="E23" s="25">
        <f t="shared" si="1"/>
        <v>0</v>
      </c>
      <c r="F23" s="25">
        <v>4.01</v>
      </c>
      <c r="G23" s="25">
        <f t="shared" si="0"/>
        <v>0</v>
      </c>
      <c r="H23" s="11"/>
      <c r="I23" s="5"/>
      <c r="J23" s="5"/>
      <c r="K23" s="25">
        <f>СВОД_2014!D25+янв.14!H23-янв.14!G23</f>
        <v>0</v>
      </c>
    </row>
    <row r="24" spans="1:11" x14ac:dyDescent="0.25">
      <c r="A24" s="5"/>
      <c r="B24" s="5">
        <v>19</v>
      </c>
      <c r="C24" s="25">
        <v>0</v>
      </c>
      <c r="D24" s="25">
        <v>0</v>
      </c>
      <c r="E24" s="25">
        <f t="shared" si="1"/>
        <v>0</v>
      </c>
      <c r="F24" s="25">
        <v>4.01</v>
      </c>
      <c r="G24" s="25">
        <f t="shared" si="0"/>
        <v>0</v>
      </c>
      <c r="H24" s="11"/>
      <c r="I24" s="5"/>
      <c r="J24" s="5"/>
      <c r="K24" s="25">
        <f>СВОД_2014!D26+янв.14!H24-янв.14!G24</f>
        <v>0</v>
      </c>
    </row>
    <row r="25" spans="1:11" x14ac:dyDescent="0.25">
      <c r="A25" s="42" t="s">
        <v>82</v>
      </c>
      <c r="B25" s="5">
        <v>20</v>
      </c>
      <c r="C25" s="25">
        <v>0</v>
      </c>
      <c r="D25" s="5">
        <v>248.88</v>
      </c>
      <c r="E25" s="25">
        <f t="shared" si="1"/>
        <v>248.88</v>
      </c>
      <c r="F25" s="25">
        <v>4.01</v>
      </c>
      <c r="G25" s="25">
        <f t="shared" si="0"/>
        <v>998.00879999999995</v>
      </c>
      <c r="H25" s="11"/>
      <c r="I25" s="5"/>
      <c r="J25" s="5"/>
      <c r="K25" s="25">
        <f>СВОД_2014!D27+янв.14!H25-янв.14!G25</f>
        <v>-998.00879999999995</v>
      </c>
    </row>
    <row r="26" spans="1:11" x14ac:dyDescent="0.25">
      <c r="A26" s="5"/>
      <c r="B26" s="5">
        <v>21</v>
      </c>
      <c r="C26" s="25">
        <v>0</v>
      </c>
      <c r="D26" s="25">
        <v>0</v>
      </c>
      <c r="E26" s="25">
        <f t="shared" si="1"/>
        <v>0</v>
      </c>
      <c r="F26" s="5">
        <v>4.01</v>
      </c>
      <c r="G26" s="25">
        <f t="shared" si="0"/>
        <v>0</v>
      </c>
      <c r="H26" s="11"/>
      <c r="I26" s="5"/>
      <c r="J26" s="5"/>
      <c r="K26" s="25">
        <f>СВОД_2014!D28+янв.14!H26-янв.14!G26</f>
        <v>0</v>
      </c>
    </row>
    <row r="27" spans="1:11" x14ac:dyDescent="0.25">
      <c r="A27" s="5"/>
      <c r="B27" s="5">
        <v>22</v>
      </c>
      <c r="C27" s="25">
        <v>0</v>
      </c>
      <c r="D27" s="25">
        <v>0</v>
      </c>
      <c r="E27" s="25">
        <f t="shared" si="1"/>
        <v>0</v>
      </c>
      <c r="F27" s="5">
        <v>4.01</v>
      </c>
      <c r="G27" s="25">
        <f t="shared" si="0"/>
        <v>0</v>
      </c>
      <c r="H27" s="46"/>
      <c r="I27" s="5"/>
      <c r="J27" s="5"/>
      <c r="K27" s="25">
        <f>СВОД_2014!D29+янв.14!H27-янв.14!G27</f>
        <v>0</v>
      </c>
    </row>
    <row r="28" spans="1:11" x14ac:dyDescent="0.25">
      <c r="A28" s="5"/>
      <c r="B28" s="5">
        <v>23</v>
      </c>
      <c r="C28" s="25">
        <v>0</v>
      </c>
      <c r="D28" s="25">
        <v>0</v>
      </c>
      <c r="E28" s="25">
        <f t="shared" si="1"/>
        <v>0</v>
      </c>
      <c r="F28" s="5">
        <v>4.01</v>
      </c>
      <c r="G28" s="25">
        <f t="shared" si="0"/>
        <v>0</v>
      </c>
      <c r="H28" s="5"/>
      <c r="I28" s="5"/>
      <c r="J28" s="5"/>
      <c r="K28" s="25">
        <f>СВОД_2014!D30+янв.14!H28-янв.14!G28</f>
        <v>0</v>
      </c>
    </row>
    <row r="29" spans="1:11" x14ac:dyDescent="0.25">
      <c r="A29" s="5"/>
      <c r="B29" s="5">
        <v>24</v>
      </c>
      <c r="C29" s="25">
        <v>0</v>
      </c>
      <c r="D29" s="25">
        <v>0</v>
      </c>
      <c r="E29" s="25">
        <f t="shared" si="1"/>
        <v>0</v>
      </c>
      <c r="F29" s="5">
        <v>4.01</v>
      </c>
      <c r="G29" s="25">
        <f t="shared" si="0"/>
        <v>0</v>
      </c>
      <c r="H29" s="5"/>
      <c r="I29" s="5"/>
      <c r="J29" s="5"/>
      <c r="K29" s="25">
        <f>СВОД_2014!D31+янв.14!H29-янв.14!G29</f>
        <v>0</v>
      </c>
    </row>
    <row r="30" spans="1:11" x14ac:dyDescent="0.25">
      <c r="A30" s="42" t="s">
        <v>83</v>
      </c>
      <c r="B30" s="5">
        <v>25</v>
      </c>
      <c r="C30" s="5">
        <v>645.1</v>
      </c>
      <c r="D30" s="5">
        <v>654.4</v>
      </c>
      <c r="E30" s="25">
        <f t="shared" si="1"/>
        <v>9.2999999999999545</v>
      </c>
      <c r="F30" s="5">
        <v>4.01</v>
      </c>
      <c r="G30" s="25">
        <f t="shared" si="0"/>
        <v>37.292999999999815</v>
      </c>
      <c r="H30" s="5"/>
      <c r="I30" s="5"/>
      <c r="J30" s="5"/>
      <c r="K30" s="25">
        <f>СВОД_2014!D32+янв.14!H30-янв.14!G30</f>
        <v>-2614.1991999999996</v>
      </c>
    </row>
    <row r="31" spans="1:11" x14ac:dyDescent="0.25">
      <c r="A31" s="5" t="s">
        <v>98</v>
      </c>
      <c r="B31" s="5">
        <v>26</v>
      </c>
      <c r="C31" s="25">
        <v>0</v>
      </c>
      <c r="D31" s="25">
        <v>0</v>
      </c>
      <c r="E31" s="25">
        <f t="shared" si="1"/>
        <v>0</v>
      </c>
      <c r="F31" s="5">
        <v>4.01</v>
      </c>
      <c r="G31" s="25">
        <f t="shared" si="0"/>
        <v>0</v>
      </c>
      <c r="H31" s="5"/>
      <c r="I31" s="5"/>
      <c r="J31" s="5"/>
      <c r="K31" s="25">
        <f>СВОД_2014!D33+янв.14!H31-янв.14!G31</f>
        <v>0</v>
      </c>
    </row>
    <row r="32" spans="1:11" x14ac:dyDescent="0.25">
      <c r="A32" s="5"/>
      <c r="B32" s="5">
        <v>27</v>
      </c>
      <c r="C32" s="25">
        <v>0</v>
      </c>
      <c r="D32" s="25">
        <v>0</v>
      </c>
      <c r="E32" s="25">
        <f t="shared" si="1"/>
        <v>0</v>
      </c>
      <c r="F32" s="5">
        <v>4.01</v>
      </c>
      <c r="G32" s="25">
        <f t="shared" si="0"/>
        <v>0</v>
      </c>
      <c r="H32" s="5"/>
      <c r="I32" s="5"/>
      <c r="J32" s="5"/>
      <c r="K32" s="25">
        <f>СВОД_2014!D34+янв.14!H32-янв.14!G32</f>
        <v>0</v>
      </c>
    </row>
    <row r="33" spans="1:11" x14ac:dyDescent="0.25">
      <c r="A33" s="5"/>
      <c r="B33" s="5">
        <v>28</v>
      </c>
      <c r="C33" s="25">
        <v>0</v>
      </c>
      <c r="D33" s="25">
        <v>0</v>
      </c>
      <c r="E33" s="25">
        <f t="shared" si="1"/>
        <v>0</v>
      </c>
      <c r="F33" s="5">
        <v>4.01</v>
      </c>
      <c r="G33" s="25">
        <f t="shared" si="0"/>
        <v>0</v>
      </c>
      <c r="H33" s="5"/>
      <c r="I33" s="5"/>
      <c r="J33" s="5"/>
      <c r="K33" s="25">
        <f>СВОД_2014!D35+янв.14!H33-янв.14!G33</f>
        <v>0</v>
      </c>
    </row>
    <row r="34" spans="1:11" x14ac:dyDescent="0.25">
      <c r="A34" s="5"/>
      <c r="B34" s="5">
        <v>29</v>
      </c>
      <c r="C34" s="25">
        <v>0</v>
      </c>
      <c r="D34" s="25">
        <v>0</v>
      </c>
      <c r="E34" s="25">
        <f t="shared" si="1"/>
        <v>0</v>
      </c>
      <c r="F34" s="5">
        <v>4.01</v>
      </c>
      <c r="G34" s="25">
        <f t="shared" si="0"/>
        <v>0</v>
      </c>
      <c r="H34" s="5"/>
      <c r="I34" s="5"/>
      <c r="J34" s="5"/>
      <c r="K34" s="25">
        <f>СВОД_2014!D36+янв.14!H34-янв.14!G34</f>
        <v>0</v>
      </c>
    </row>
    <row r="35" spans="1:11" x14ac:dyDescent="0.25">
      <c r="A35" s="5" t="s">
        <v>68</v>
      </c>
      <c r="B35" s="5">
        <v>30</v>
      </c>
      <c r="C35" s="25">
        <v>0</v>
      </c>
      <c r="D35" s="25">
        <v>0</v>
      </c>
      <c r="E35" s="25">
        <f t="shared" si="1"/>
        <v>0</v>
      </c>
      <c r="F35" s="5">
        <v>4.01</v>
      </c>
      <c r="G35" s="25">
        <f t="shared" si="0"/>
        <v>0</v>
      </c>
      <c r="H35" s="5"/>
      <c r="I35" s="5"/>
      <c r="J35" s="5"/>
      <c r="K35" s="25">
        <f>СВОД_2014!D37+янв.14!H35-янв.14!G35</f>
        <v>0</v>
      </c>
    </row>
    <row r="36" spans="1:11" x14ac:dyDescent="0.25">
      <c r="A36" s="5" t="s">
        <v>16</v>
      </c>
      <c r="B36" s="5">
        <v>32</v>
      </c>
      <c r="C36" s="25">
        <v>0</v>
      </c>
      <c r="D36" s="25">
        <v>0</v>
      </c>
      <c r="E36" s="25">
        <f t="shared" si="1"/>
        <v>0</v>
      </c>
      <c r="F36" s="5">
        <v>4.01</v>
      </c>
      <c r="G36" s="25">
        <f t="shared" si="0"/>
        <v>0</v>
      </c>
      <c r="H36" s="5"/>
      <c r="I36" s="5"/>
      <c r="J36" s="5"/>
      <c r="K36" s="25">
        <f>СВОД_2014!D38+янв.14!H36-янв.14!G36</f>
        <v>0</v>
      </c>
    </row>
    <row r="37" spans="1:11" x14ac:dyDescent="0.25">
      <c r="A37" s="5" t="s">
        <v>102</v>
      </c>
      <c r="B37" s="5">
        <v>34</v>
      </c>
      <c r="C37" s="25">
        <v>0</v>
      </c>
      <c r="D37" s="25">
        <v>0</v>
      </c>
      <c r="E37" s="25">
        <f t="shared" si="1"/>
        <v>0</v>
      </c>
      <c r="F37" s="5">
        <v>4.01</v>
      </c>
      <c r="G37" s="25">
        <f t="shared" si="0"/>
        <v>0</v>
      </c>
      <c r="H37" s="5"/>
      <c r="I37" s="5"/>
      <c r="J37" s="5"/>
      <c r="K37" s="25">
        <f>СВОД_2014!D39+янв.14!H37-янв.14!G37</f>
        <v>0</v>
      </c>
    </row>
    <row r="38" spans="1:11" x14ac:dyDescent="0.25">
      <c r="A38" s="5"/>
      <c r="B38" s="5">
        <v>35</v>
      </c>
      <c r="C38" s="25">
        <v>0</v>
      </c>
      <c r="D38" s="25">
        <v>0</v>
      </c>
      <c r="E38" s="25">
        <f t="shared" si="1"/>
        <v>0</v>
      </c>
      <c r="F38" s="5">
        <v>4.01</v>
      </c>
      <c r="G38" s="25">
        <f t="shared" si="0"/>
        <v>0</v>
      </c>
      <c r="H38" s="5"/>
      <c r="I38" s="5"/>
      <c r="J38" s="5"/>
      <c r="K38" s="25">
        <f>СВОД_2014!D40+янв.14!H38-янв.14!G38</f>
        <v>0</v>
      </c>
    </row>
    <row r="39" spans="1:11" x14ac:dyDescent="0.25">
      <c r="A39" s="5"/>
      <c r="B39" s="5">
        <v>36</v>
      </c>
      <c r="C39" s="25">
        <v>0</v>
      </c>
      <c r="D39" s="25">
        <v>0</v>
      </c>
      <c r="E39" s="25">
        <f t="shared" si="1"/>
        <v>0</v>
      </c>
      <c r="F39" s="5">
        <v>4.01</v>
      </c>
      <c r="G39" s="25">
        <f t="shared" si="0"/>
        <v>0</v>
      </c>
      <c r="H39" s="5"/>
      <c r="I39" s="5"/>
      <c r="J39" s="5"/>
      <c r="K39" s="25">
        <f>СВОД_2014!D41+янв.14!H39-янв.14!G39</f>
        <v>0</v>
      </c>
    </row>
    <row r="40" spans="1:11" x14ac:dyDescent="0.25">
      <c r="A40" s="5"/>
      <c r="B40" s="5">
        <v>37</v>
      </c>
      <c r="C40" s="25">
        <v>0</v>
      </c>
      <c r="D40" s="25">
        <v>0</v>
      </c>
      <c r="E40" s="25">
        <f t="shared" si="1"/>
        <v>0</v>
      </c>
      <c r="F40" s="5">
        <v>4.01</v>
      </c>
      <c r="G40" s="25">
        <f t="shared" si="0"/>
        <v>0</v>
      </c>
      <c r="H40" s="5"/>
      <c r="I40" s="5"/>
      <c r="J40" s="5"/>
      <c r="K40" s="25">
        <f>СВОД_2014!D42+янв.14!H40-янв.14!G40</f>
        <v>0</v>
      </c>
    </row>
    <row r="41" spans="1:11" x14ac:dyDescent="0.25">
      <c r="A41" s="5" t="s">
        <v>17</v>
      </c>
      <c r="B41" s="5">
        <v>38</v>
      </c>
      <c r="C41" s="25">
        <v>0</v>
      </c>
      <c r="D41" s="25">
        <v>0</v>
      </c>
      <c r="E41" s="25">
        <f t="shared" si="1"/>
        <v>0</v>
      </c>
      <c r="F41" s="5">
        <v>4.01</v>
      </c>
      <c r="G41" s="25">
        <f t="shared" si="0"/>
        <v>0</v>
      </c>
      <c r="H41" s="5"/>
      <c r="I41" s="5"/>
      <c r="J41" s="5"/>
      <c r="K41" s="25">
        <f>СВОД_2014!D43+янв.14!H41-янв.14!G41</f>
        <v>0</v>
      </c>
    </row>
    <row r="42" spans="1:11" x14ac:dyDescent="0.25">
      <c r="A42" s="5" t="s">
        <v>18</v>
      </c>
      <c r="B42" s="5">
        <v>39</v>
      </c>
      <c r="C42" s="25">
        <v>0</v>
      </c>
      <c r="D42" s="25">
        <v>0</v>
      </c>
      <c r="E42" s="25">
        <f t="shared" si="1"/>
        <v>0</v>
      </c>
      <c r="F42" s="5">
        <v>4.01</v>
      </c>
      <c r="G42" s="25">
        <f t="shared" si="0"/>
        <v>0</v>
      </c>
      <c r="H42" s="5"/>
      <c r="I42" s="5"/>
      <c r="J42" s="5"/>
      <c r="K42" s="25">
        <f>СВОД_2014!D44+янв.14!H42-янв.14!G42</f>
        <v>0</v>
      </c>
    </row>
    <row r="43" spans="1:11" x14ac:dyDescent="0.25">
      <c r="A43" s="5" t="s">
        <v>19</v>
      </c>
      <c r="B43" s="5">
        <v>40</v>
      </c>
      <c r="C43" s="25">
        <v>0</v>
      </c>
      <c r="D43" s="5">
        <v>1.75</v>
      </c>
      <c r="E43" s="25">
        <f t="shared" si="1"/>
        <v>1.75</v>
      </c>
      <c r="F43" s="5">
        <v>4.01</v>
      </c>
      <c r="G43" s="25">
        <f t="shared" si="0"/>
        <v>7.0175000000000001</v>
      </c>
      <c r="H43" s="5"/>
      <c r="I43" s="5"/>
      <c r="J43" s="5"/>
      <c r="K43" s="25">
        <f>СВОД_2014!D45+янв.14!H43-янв.14!G43</f>
        <v>-7.0175000000000001</v>
      </c>
    </row>
    <row r="44" spans="1:11" x14ac:dyDescent="0.25">
      <c r="A44" s="5" t="s">
        <v>20</v>
      </c>
      <c r="B44" s="5">
        <v>41</v>
      </c>
      <c r="C44" s="25">
        <v>0</v>
      </c>
      <c r="D44" s="25">
        <v>0</v>
      </c>
      <c r="E44" s="25">
        <f t="shared" si="1"/>
        <v>0</v>
      </c>
      <c r="F44" s="5">
        <v>4.01</v>
      </c>
      <c r="G44" s="25">
        <f t="shared" si="0"/>
        <v>0</v>
      </c>
      <c r="H44" s="5"/>
      <c r="I44" s="5"/>
      <c r="J44" s="5"/>
      <c r="K44" s="25">
        <f>СВОД_2014!D46+янв.14!H44-янв.14!G44</f>
        <v>0</v>
      </c>
    </row>
    <row r="45" spans="1:11" x14ac:dyDescent="0.25">
      <c r="A45" s="5"/>
      <c r="B45" s="5">
        <v>42</v>
      </c>
      <c r="C45" s="25">
        <v>0</v>
      </c>
      <c r="D45" s="25">
        <v>0</v>
      </c>
      <c r="E45" s="25">
        <f t="shared" si="1"/>
        <v>0</v>
      </c>
      <c r="F45" s="5">
        <v>4.01</v>
      </c>
      <c r="G45" s="25">
        <f t="shared" si="0"/>
        <v>0</v>
      </c>
      <c r="H45" s="5"/>
      <c r="I45" s="5"/>
      <c r="J45" s="5"/>
      <c r="K45" s="25">
        <f>СВОД_2014!D47+янв.14!H45-янв.14!G45</f>
        <v>0</v>
      </c>
    </row>
    <row r="46" spans="1:11" x14ac:dyDescent="0.25">
      <c r="A46" s="5"/>
      <c r="B46" s="5">
        <v>43</v>
      </c>
      <c r="C46" s="25">
        <v>0</v>
      </c>
      <c r="D46" s="25">
        <v>0</v>
      </c>
      <c r="E46" s="25">
        <f t="shared" si="1"/>
        <v>0</v>
      </c>
      <c r="F46" s="5">
        <v>4.01</v>
      </c>
      <c r="G46" s="25">
        <f t="shared" si="0"/>
        <v>0</v>
      </c>
      <c r="H46" s="5"/>
      <c r="I46" s="5"/>
      <c r="J46" s="5"/>
      <c r="K46" s="25">
        <f>СВОД_2014!D48+янв.14!H46-янв.14!G46</f>
        <v>0</v>
      </c>
    </row>
    <row r="47" spans="1:11" x14ac:dyDescent="0.25">
      <c r="A47" s="5"/>
      <c r="B47" s="5">
        <v>44</v>
      </c>
      <c r="C47" s="25">
        <v>0</v>
      </c>
      <c r="D47" s="25">
        <v>0</v>
      </c>
      <c r="E47" s="25">
        <f t="shared" si="1"/>
        <v>0</v>
      </c>
      <c r="F47" s="5">
        <v>4.01</v>
      </c>
      <c r="G47" s="25">
        <f t="shared" si="0"/>
        <v>0</v>
      </c>
      <c r="H47" s="5"/>
      <c r="I47" s="5"/>
      <c r="J47" s="5"/>
      <c r="K47" s="25">
        <f>СВОД_2014!D49+янв.14!H47-янв.14!G47</f>
        <v>0</v>
      </c>
    </row>
    <row r="48" spans="1:11" x14ac:dyDescent="0.25">
      <c r="A48" s="5"/>
      <c r="B48" s="5">
        <v>45</v>
      </c>
      <c r="C48" s="25">
        <v>0</v>
      </c>
      <c r="D48" s="25">
        <v>0</v>
      </c>
      <c r="E48" s="25">
        <f t="shared" si="1"/>
        <v>0</v>
      </c>
      <c r="F48" s="5">
        <v>4.01</v>
      </c>
      <c r="G48" s="25">
        <f t="shared" si="0"/>
        <v>0</v>
      </c>
      <c r="H48" s="5"/>
      <c r="I48" s="5"/>
      <c r="J48" s="5"/>
      <c r="K48" s="25">
        <f>СВОД_2014!D50+янв.14!H48-янв.14!G48</f>
        <v>0</v>
      </c>
    </row>
    <row r="49" spans="1:11" x14ac:dyDescent="0.25">
      <c r="A49" s="5"/>
      <c r="B49" s="5">
        <v>46</v>
      </c>
      <c r="C49" s="25">
        <v>0</v>
      </c>
      <c r="D49" s="25">
        <v>0</v>
      </c>
      <c r="E49" s="25">
        <f t="shared" si="1"/>
        <v>0</v>
      </c>
      <c r="F49" s="5">
        <v>4.01</v>
      </c>
      <c r="G49" s="25">
        <f t="shared" si="0"/>
        <v>0</v>
      </c>
      <c r="H49" s="5"/>
      <c r="I49" s="5"/>
      <c r="J49" s="5"/>
      <c r="K49" s="25">
        <f>СВОД_2014!D51+янв.14!H49-янв.14!G49</f>
        <v>0</v>
      </c>
    </row>
    <row r="50" spans="1:11" x14ac:dyDescent="0.25">
      <c r="A50" s="5"/>
      <c r="B50" s="5">
        <v>47</v>
      </c>
      <c r="C50" s="25">
        <v>0</v>
      </c>
      <c r="D50" s="25">
        <v>0</v>
      </c>
      <c r="E50" s="25">
        <f t="shared" si="1"/>
        <v>0</v>
      </c>
      <c r="F50" s="5">
        <v>4.01</v>
      </c>
      <c r="G50" s="25">
        <f t="shared" si="0"/>
        <v>0</v>
      </c>
      <c r="H50" s="5"/>
      <c r="I50" s="5"/>
      <c r="J50" s="5"/>
      <c r="K50" s="25">
        <f>СВОД_2014!D52+янв.14!H50-янв.14!G50</f>
        <v>0</v>
      </c>
    </row>
    <row r="51" spans="1:11" x14ac:dyDescent="0.25">
      <c r="A51" s="5"/>
      <c r="B51" s="5">
        <v>48</v>
      </c>
      <c r="C51" s="25">
        <v>0</v>
      </c>
      <c r="D51" s="25">
        <v>0</v>
      </c>
      <c r="E51" s="25">
        <f t="shared" si="1"/>
        <v>0</v>
      </c>
      <c r="F51" s="5">
        <v>4.01</v>
      </c>
      <c r="G51" s="25">
        <f t="shared" si="0"/>
        <v>0</v>
      </c>
      <c r="H51" s="5"/>
      <c r="I51" s="5"/>
      <c r="J51" s="5"/>
      <c r="K51" s="25">
        <f>СВОД_2014!D53+янв.14!H51-янв.14!G51</f>
        <v>0</v>
      </c>
    </row>
    <row r="52" spans="1:11" x14ac:dyDescent="0.25">
      <c r="A52" s="5" t="s">
        <v>21</v>
      </c>
      <c r="B52" s="5">
        <v>49</v>
      </c>
      <c r="C52" s="25">
        <v>0</v>
      </c>
      <c r="D52" s="25">
        <v>0</v>
      </c>
      <c r="E52" s="25">
        <f t="shared" si="1"/>
        <v>0</v>
      </c>
      <c r="F52" s="5">
        <v>4.01</v>
      </c>
      <c r="G52" s="25">
        <f t="shared" si="0"/>
        <v>0</v>
      </c>
      <c r="H52" s="5"/>
      <c r="I52" s="5"/>
      <c r="J52" s="5"/>
      <c r="K52" s="25">
        <f>СВОД_2014!D54+янв.14!H52-янв.14!G52</f>
        <v>0</v>
      </c>
    </row>
    <row r="53" spans="1:11" x14ac:dyDescent="0.25">
      <c r="A53" s="5"/>
      <c r="B53" s="5">
        <v>50</v>
      </c>
      <c r="C53" s="25">
        <v>0</v>
      </c>
      <c r="D53" s="25">
        <v>0</v>
      </c>
      <c r="E53" s="25">
        <f t="shared" si="1"/>
        <v>0</v>
      </c>
      <c r="F53" s="5">
        <v>4.01</v>
      </c>
      <c r="G53" s="25">
        <f t="shared" si="0"/>
        <v>0</v>
      </c>
      <c r="H53" s="5"/>
      <c r="I53" s="5"/>
      <c r="J53" s="5"/>
      <c r="K53" s="25">
        <f>СВОД_2014!D55+янв.14!H53-янв.14!G53</f>
        <v>0</v>
      </c>
    </row>
    <row r="54" spans="1:11" x14ac:dyDescent="0.25">
      <c r="A54" s="5"/>
      <c r="B54" s="5">
        <v>51</v>
      </c>
      <c r="C54" s="25">
        <v>0</v>
      </c>
      <c r="D54" s="25">
        <v>0</v>
      </c>
      <c r="E54" s="25">
        <f t="shared" si="1"/>
        <v>0</v>
      </c>
      <c r="F54" s="5">
        <v>4.01</v>
      </c>
      <c r="G54" s="25">
        <f t="shared" si="0"/>
        <v>0</v>
      </c>
      <c r="H54" s="5"/>
      <c r="I54" s="5"/>
      <c r="J54" s="5"/>
      <c r="K54" s="25">
        <f>СВОД_2014!D56+янв.14!H54-янв.14!G54</f>
        <v>0</v>
      </c>
    </row>
    <row r="55" spans="1:11" x14ac:dyDescent="0.25">
      <c r="A55" s="5"/>
      <c r="B55" s="5">
        <v>52</v>
      </c>
      <c r="C55" s="25">
        <v>0</v>
      </c>
      <c r="D55" s="25">
        <v>0</v>
      </c>
      <c r="E55" s="25">
        <f t="shared" si="1"/>
        <v>0</v>
      </c>
      <c r="F55" s="5">
        <v>4.01</v>
      </c>
      <c r="G55" s="25">
        <f t="shared" si="0"/>
        <v>0</v>
      </c>
      <c r="H55" s="5"/>
      <c r="I55" s="5"/>
      <c r="J55" s="5"/>
      <c r="K55" s="25">
        <f>СВОД_2014!D57+янв.14!H55-янв.14!G55</f>
        <v>0</v>
      </c>
    </row>
    <row r="56" spans="1:11" x14ac:dyDescent="0.25">
      <c r="A56" s="5"/>
      <c r="B56" s="5">
        <v>53</v>
      </c>
      <c r="C56" s="25">
        <v>0</v>
      </c>
      <c r="D56" s="25">
        <v>0</v>
      </c>
      <c r="E56" s="25">
        <f t="shared" si="1"/>
        <v>0</v>
      </c>
      <c r="F56" s="5">
        <v>4.01</v>
      </c>
      <c r="G56" s="25">
        <f t="shared" si="0"/>
        <v>0</v>
      </c>
      <c r="H56" s="5"/>
      <c r="I56" s="5"/>
      <c r="J56" s="5"/>
      <c r="K56" s="25">
        <f>СВОД_2014!D58+янв.14!H56-янв.14!G56</f>
        <v>0</v>
      </c>
    </row>
    <row r="57" spans="1:11" x14ac:dyDescent="0.25">
      <c r="A57" s="5"/>
      <c r="B57" s="5">
        <v>54</v>
      </c>
      <c r="C57" s="25">
        <v>0</v>
      </c>
      <c r="D57" s="25">
        <v>0</v>
      </c>
      <c r="E57" s="25">
        <f t="shared" si="1"/>
        <v>0</v>
      </c>
      <c r="F57" s="5">
        <v>4.01</v>
      </c>
      <c r="G57" s="25">
        <f t="shared" si="0"/>
        <v>0</v>
      </c>
      <c r="H57" s="5"/>
      <c r="I57" s="5"/>
      <c r="J57" s="5"/>
      <c r="K57" s="25">
        <f>СВОД_2014!D59+янв.14!H57-янв.14!G57</f>
        <v>0</v>
      </c>
    </row>
    <row r="58" spans="1:11" x14ac:dyDescent="0.25">
      <c r="A58" s="5"/>
      <c r="B58" s="5">
        <v>55</v>
      </c>
      <c r="C58" s="25">
        <v>0</v>
      </c>
      <c r="D58" s="25">
        <v>0</v>
      </c>
      <c r="E58" s="25">
        <f t="shared" si="1"/>
        <v>0</v>
      </c>
      <c r="F58" s="5">
        <v>4.01</v>
      </c>
      <c r="G58" s="25">
        <f t="shared" si="0"/>
        <v>0</v>
      </c>
      <c r="H58" s="5"/>
      <c r="I58" s="5"/>
      <c r="J58" s="5"/>
      <c r="K58" s="25">
        <f>СВОД_2014!D60+янв.14!H58-янв.14!G58</f>
        <v>0</v>
      </c>
    </row>
    <row r="59" spans="1:11" x14ac:dyDescent="0.25">
      <c r="A59" s="5"/>
      <c r="B59" s="5">
        <v>56</v>
      </c>
      <c r="C59" s="25">
        <v>0</v>
      </c>
      <c r="D59" s="25">
        <v>0</v>
      </c>
      <c r="E59" s="25">
        <f t="shared" si="1"/>
        <v>0</v>
      </c>
      <c r="F59" s="5">
        <v>4.01</v>
      </c>
      <c r="G59" s="25">
        <f t="shared" si="0"/>
        <v>0</v>
      </c>
      <c r="H59" s="5"/>
      <c r="I59" s="5"/>
      <c r="J59" s="5"/>
      <c r="K59" s="25">
        <f>СВОД_2014!D61+янв.14!H59-янв.14!G59</f>
        <v>0</v>
      </c>
    </row>
    <row r="60" spans="1:11" x14ac:dyDescent="0.25">
      <c r="A60" s="5" t="s">
        <v>84</v>
      </c>
      <c r="B60" s="5">
        <v>57</v>
      </c>
      <c r="C60" s="5">
        <v>4.16</v>
      </c>
      <c r="D60" s="5">
        <v>4.16</v>
      </c>
      <c r="E60" s="25">
        <f t="shared" si="1"/>
        <v>0</v>
      </c>
      <c r="F60" s="5">
        <v>4.01</v>
      </c>
      <c r="G60" s="25">
        <f t="shared" si="0"/>
        <v>0</v>
      </c>
      <c r="H60" s="5"/>
      <c r="I60" s="5"/>
      <c r="J60" s="5"/>
      <c r="K60" s="25">
        <f>СВОД_2014!D62+янв.14!H60-янв.14!G60</f>
        <v>-13.794400000000001</v>
      </c>
    </row>
    <row r="61" spans="1:11" x14ac:dyDescent="0.25">
      <c r="A61" s="5" t="s">
        <v>69</v>
      </c>
      <c r="B61" s="5">
        <v>58</v>
      </c>
      <c r="C61" s="25">
        <v>0</v>
      </c>
      <c r="D61" s="25">
        <v>0</v>
      </c>
      <c r="E61" s="25">
        <f t="shared" si="1"/>
        <v>0</v>
      </c>
      <c r="F61" s="5">
        <v>4.01</v>
      </c>
      <c r="G61" s="25">
        <f t="shared" si="0"/>
        <v>0</v>
      </c>
      <c r="H61" s="5"/>
      <c r="I61" s="5"/>
      <c r="J61" s="5"/>
      <c r="K61" s="25">
        <f>СВОД_2014!D63+янв.14!H61-янв.14!G61</f>
        <v>0</v>
      </c>
    </row>
    <row r="62" spans="1:11" x14ac:dyDescent="0.25">
      <c r="A62" s="5"/>
      <c r="B62" s="5">
        <v>60</v>
      </c>
      <c r="C62" s="25">
        <v>0</v>
      </c>
      <c r="D62" s="25">
        <v>0</v>
      </c>
      <c r="E62" s="25">
        <f t="shared" si="1"/>
        <v>0</v>
      </c>
      <c r="F62" s="5">
        <v>4.01</v>
      </c>
      <c r="G62" s="25">
        <f t="shared" si="0"/>
        <v>0</v>
      </c>
      <c r="H62" s="5"/>
      <c r="I62" s="5"/>
      <c r="J62" s="5"/>
      <c r="K62" s="25">
        <f>СВОД_2014!D64+янв.14!H62-янв.14!G62</f>
        <v>0</v>
      </c>
    </row>
    <row r="63" spans="1:11" x14ac:dyDescent="0.25">
      <c r="A63" s="5"/>
      <c r="B63" s="5">
        <v>61</v>
      </c>
      <c r="C63" s="25">
        <v>0</v>
      </c>
      <c r="D63" s="25">
        <v>0</v>
      </c>
      <c r="E63" s="25">
        <f t="shared" si="1"/>
        <v>0</v>
      </c>
      <c r="F63" s="5">
        <v>4.01</v>
      </c>
      <c r="G63" s="25">
        <f t="shared" si="0"/>
        <v>0</v>
      </c>
      <c r="H63" s="5"/>
      <c r="I63" s="5"/>
      <c r="J63" s="5"/>
      <c r="K63" s="25">
        <f>СВОД_2014!D65+янв.14!H63-янв.14!G63</f>
        <v>0</v>
      </c>
    </row>
    <row r="64" spans="1:11" x14ac:dyDescent="0.25">
      <c r="A64" s="5"/>
      <c r="B64" s="5">
        <v>62</v>
      </c>
      <c r="C64" s="25">
        <v>0</v>
      </c>
      <c r="D64" s="25">
        <v>0</v>
      </c>
      <c r="E64" s="25">
        <f t="shared" si="1"/>
        <v>0</v>
      </c>
      <c r="F64" s="5">
        <v>4.01</v>
      </c>
      <c r="G64" s="25">
        <f t="shared" si="0"/>
        <v>0</v>
      </c>
      <c r="H64" s="5"/>
      <c r="I64" s="5"/>
      <c r="J64" s="5"/>
      <c r="K64" s="25">
        <f>СВОД_2014!D66+янв.14!H64-янв.14!G64</f>
        <v>0</v>
      </c>
    </row>
    <row r="65" spans="1:11" x14ac:dyDescent="0.25">
      <c r="A65" s="5"/>
      <c r="B65" s="5">
        <v>63</v>
      </c>
      <c r="C65" s="25">
        <v>0</v>
      </c>
      <c r="D65" s="25">
        <v>0</v>
      </c>
      <c r="E65" s="25">
        <f t="shared" si="1"/>
        <v>0</v>
      </c>
      <c r="F65" s="5">
        <v>4.01</v>
      </c>
      <c r="G65" s="25">
        <f t="shared" si="0"/>
        <v>0</v>
      </c>
      <c r="H65" s="5"/>
      <c r="I65" s="5"/>
      <c r="J65" s="5"/>
      <c r="K65" s="25">
        <f>СВОД_2014!D67+янв.14!H65-янв.14!G65</f>
        <v>0</v>
      </c>
    </row>
    <row r="66" spans="1:11" x14ac:dyDescent="0.25">
      <c r="A66" s="5" t="s">
        <v>22</v>
      </c>
      <c r="B66" s="5">
        <v>64</v>
      </c>
      <c r="C66" s="25">
        <v>0</v>
      </c>
      <c r="D66" s="25">
        <v>0</v>
      </c>
      <c r="E66" s="25">
        <f t="shared" si="1"/>
        <v>0</v>
      </c>
      <c r="F66" s="5">
        <v>4.01</v>
      </c>
      <c r="G66" s="25">
        <f t="shared" si="0"/>
        <v>0</v>
      </c>
      <c r="H66" s="5"/>
      <c r="I66" s="5"/>
      <c r="J66" s="5"/>
      <c r="K66" s="25">
        <f>СВОД_2014!D68+янв.14!H66-янв.14!G66</f>
        <v>0</v>
      </c>
    </row>
    <row r="67" spans="1:11" x14ac:dyDescent="0.25">
      <c r="A67" s="5" t="s">
        <v>105</v>
      </c>
      <c r="B67" s="5">
        <v>65</v>
      </c>
      <c r="C67" s="25">
        <v>0</v>
      </c>
      <c r="D67" s="25">
        <v>0</v>
      </c>
      <c r="E67" s="25">
        <f t="shared" si="1"/>
        <v>0</v>
      </c>
      <c r="F67" s="5">
        <v>4.01</v>
      </c>
      <c r="G67" s="25">
        <f t="shared" si="0"/>
        <v>0</v>
      </c>
      <c r="H67" s="5"/>
      <c r="I67" s="5"/>
      <c r="J67" s="5"/>
      <c r="K67" s="25">
        <f>СВОД_2014!D69+янв.14!H67-янв.14!G67</f>
        <v>0</v>
      </c>
    </row>
    <row r="68" spans="1:11" x14ac:dyDescent="0.25">
      <c r="A68" s="5"/>
      <c r="B68" s="5">
        <v>67</v>
      </c>
      <c r="C68" s="25">
        <v>0</v>
      </c>
      <c r="D68" s="25">
        <v>0</v>
      </c>
      <c r="E68" s="25">
        <f t="shared" si="1"/>
        <v>0</v>
      </c>
      <c r="F68" s="5">
        <v>4.01</v>
      </c>
      <c r="G68" s="25">
        <f t="shared" si="0"/>
        <v>0</v>
      </c>
      <c r="H68" s="5"/>
      <c r="I68" s="5"/>
      <c r="J68" s="5"/>
      <c r="K68" s="25">
        <f>СВОД_2014!D70+янв.14!H68-янв.14!G68</f>
        <v>0</v>
      </c>
    </row>
    <row r="69" spans="1:11" x14ac:dyDescent="0.25">
      <c r="A69" s="5" t="s">
        <v>23</v>
      </c>
      <c r="B69" s="5">
        <v>68</v>
      </c>
      <c r="C69" s="25">
        <v>0</v>
      </c>
      <c r="D69" s="25">
        <v>0</v>
      </c>
      <c r="E69" s="25">
        <f t="shared" si="1"/>
        <v>0</v>
      </c>
      <c r="F69" s="5">
        <v>4.01</v>
      </c>
      <c r="G69" s="25">
        <f t="shared" si="0"/>
        <v>0</v>
      </c>
      <c r="H69" s="5"/>
      <c r="I69" s="5"/>
      <c r="J69" s="5"/>
      <c r="K69" s="25">
        <f>СВОД_2014!D71+янв.14!H69-янв.14!G69</f>
        <v>0</v>
      </c>
    </row>
    <row r="70" spans="1:11" x14ac:dyDescent="0.25">
      <c r="A70" s="5" t="s">
        <v>24</v>
      </c>
      <c r="B70" s="5">
        <v>69</v>
      </c>
      <c r="C70" s="5">
        <v>3078.01</v>
      </c>
      <c r="D70" s="5">
        <v>4345.24</v>
      </c>
      <c r="E70" s="25">
        <f t="shared" si="1"/>
        <v>1267.2299999999996</v>
      </c>
      <c r="F70" s="5">
        <v>4.01</v>
      </c>
      <c r="G70" s="25">
        <f t="shared" ref="G70:G132" si="2">F70*E70</f>
        <v>5081.5922999999984</v>
      </c>
      <c r="H70" s="11">
        <v>4010</v>
      </c>
      <c r="I70" s="5" t="s">
        <v>76</v>
      </c>
      <c r="J70" s="21">
        <v>41648</v>
      </c>
      <c r="K70" s="25">
        <f>СВОД_2014!D72+янв.14!H70-янв.14!G70</f>
        <v>-7797.0038999999988</v>
      </c>
    </row>
    <row r="71" spans="1:11" x14ac:dyDescent="0.25">
      <c r="A71" s="5" t="s">
        <v>25</v>
      </c>
      <c r="B71" s="5">
        <v>70</v>
      </c>
      <c r="C71" s="5">
        <v>537.70000000000005</v>
      </c>
      <c r="D71" s="5">
        <v>627.76</v>
      </c>
      <c r="E71" s="25">
        <f t="shared" ref="E71:E133" si="3">D71-C71</f>
        <v>90.059999999999945</v>
      </c>
      <c r="F71" s="5">
        <v>4.01</v>
      </c>
      <c r="G71" s="25">
        <f t="shared" si="2"/>
        <v>361.14059999999978</v>
      </c>
      <c r="H71" s="5"/>
      <c r="I71" s="5"/>
      <c r="J71" s="5"/>
      <c r="K71" s="25">
        <f>СВОД_2014!D73+янв.14!H71-янв.14!G71</f>
        <v>-2513.6283999999996</v>
      </c>
    </row>
    <row r="72" spans="1:11" x14ac:dyDescent="0.25">
      <c r="A72" s="5" t="s">
        <v>70</v>
      </c>
      <c r="B72" s="5">
        <v>71</v>
      </c>
      <c r="C72" s="5">
        <v>899.86</v>
      </c>
      <c r="D72" s="5">
        <v>1055.51</v>
      </c>
      <c r="E72" s="25">
        <f t="shared" si="3"/>
        <v>155.64999999999998</v>
      </c>
      <c r="F72" s="5">
        <v>4.01</v>
      </c>
      <c r="G72" s="25">
        <f t="shared" si="2"/>
        <v>624.15649999999982</v>
      </c>
      <c r="H72" s="11">
        <v>2807</v>
      </c>
      <c r="I72" s="5" t="s">
        <v>75</v>
      </c>
      <c r="J72" s="21">
        <v>41648</v>
      </c>
      <c r="K72" s="25">
        <f>СВОД_2014!D74+янв.14!H72-янв.14!G72</f>
        <v>-1423.7905999999996</v>
      </c>
    </row>
    <row r="73" spans="1:11" x14ac:dyDescent="0.25">
      <c r="A73" s="5" t="s">
        <v>26</v>
      </c>
      <c r="B73" s="5">
        <v>73</v>
      </c>
      <c r="C73" s="25">
        <v>0</v>
      </c>
      <c r="D73" s="25">
        <v>0</v>
      </c>
      <c r="E73" s="25">
        <f t="shared" si="3"/>
        <v>0</v>
      </c>
      <c r="F73" s="5">
        <v>4.01</v>
      </c>
      <c r="G73" s="25">
        <f t="shared" si="2"/>
        <v>0</v>
      </c>
      <c r="H73" s="5"/>
      <c r="I73" s="5"/>
      <c r="J73" s="5"/>
      <c r="K73" s="25">
        <f>СВОД_2014!D75+янв.14!H73-янв.14!G73</f>
        <v>0</v>
      </c>
    </row>
    <row r="74" spans="1:11" x14ac:dyDescent="0.25">
      <c r="A74" s="5"/>
      <c r="B74" s="5">
        <v>74</v>
      </c>
      <c r="C74" s="25">
        <v>0</v>
      </c>
      <c r="D74" s="25">
        <v>0</v>
      </c>
      <c r="E74" s="25">
        <f t="shared" si="3"/>
        <v>0</v>
      </c>
      <c r="F74" s="5">
        <v>4.01</v>
      </c>
      <c r="G74" s="25">
        <f t="shared" si="2"/>
        <v>0</v>
      </c>
      <c r="H74" s="5"/>
      <c r="I74" s="5"/>
      <c r="J74" s="5"/>
      <c r="K74" s="25">
        <f>СВОД_2014!D76+янв.14!H74-янв.14!G74</f>
        <v>0</v>
      </c>
    </row>
    <row r="75" spans="1:11" x14ac:dyDescent="0.25">
      <c r="A75" s="5" t="s">
        <v>4</v>
      </c>
      <c r="B75" s="5">
        <v>75</v>
      </c>
      <c r="C75" s="25">
        <v>0</v>
      </c>
      <c r="D75" s="25">
        <v>0</v>
      </c>
      <c r="E75" s="25">
        <f t="shared" si="3"/>
        <v>0</v>
      </c>
      <c r="F75" s="5">
        <v>4.01</v>
      </c>
      <c r="G75" s="25">
        <f t="shared" si="2"/>
        <v>0</v>
      </c>
      <c r="H75" s="5"/>
      <c r="I75" s="5"/>
      <c r="J75" s="5"/>
      <c r="K75" s="25">
        <f>СВОД_2014!D77+янв.14!H75-янв.14!G75</f>
        <v>0</v>
      </c>
    </row>
    <row r="76" spans="1:11" x14ac:dyDescent="0.25">
      <c r="A76" s="5" t="s">
        <v>5</v>
      </c>
      <c r="B76" s="5">
        <v>76</v>
      </c>
      <c r="C76" s="5">
        <v>9.43</v>
      </c>
      <c r="D76" s="5">
        <v>9.43</v>
      </c>
      <c r="E76" s="25">
        <f t="shared" si="3"/>
        <v>0</v>
      </c>
      <c r="F76" s="5">
        <v>4.01</v>
      </c>
      <c r="G76" s="25">
        <f t="shared" si="2"/>
        <v>0</v>
      </c>
      <c r="H76" s="5"/>
      <c r="I76" s="5"/>
      <c r="J76" s="5"/>
      <c r="K76" s="25">
        <f>СВОД_2014!D78+янв.14!H76-янв.14!G76</f>
        <v>-34.967199999999991</v>
      </c>
    </row>
    <row r="77" spans="1:11" x14ac:dyDescent="0.25">
      <c r="A77" s="5"/>
      <c r="B77" s="5">
        <v>77</v>
      </c>
      <c r="C77" s="25">
        <v>0</v>
      </c>
      <c r="D77" s="25">
        <v>0</v>
      </c>
      <c r="E77" s="25">
        <f t="shared" si="3"/>
        <v>0</v>
      </c>
      <c r="F77" s="5">
        <v>4.01</v>
      </c>
      <c r="G77" s="25">
        <f t="shared" si="2"/>
        <v>0</v>
      </c>
      <c r="H77" s="5"/>
      <c r="I77" s="5"/>
      <c r="J77" s="5"/>
      <c r="K77" s="25">
        <f>СВОД_2014!D79+янв.14!H77-янв.14!G77</f>
        <v>0</v>
      </c>
    </row>
    <row r="78" spans="1:11" x14ac:dyDescent="0.25">
      <c r="A78" s="42" t="s">
        <v>93</v>
      </c>
      <c r="B78" s="5">
        <v>79</v>
      </c>
      <c r="C78" s="5">
        <v>109.84</v>
      </c>
      <c r="D78" s="5">
        <v>118.55</v>
      </c>
      <c r="E78" s="25">
        <f t="shared" si="3"/>
        <v>8.7099999999999937</v>
      </c>
      <c r="F78" s="5">
        <v>4.01</v>
      </c>
      <c r="G78" s="25">
        <f t="shared" si="2"/>
        <v>34.927099999999975</v>
      </c>
      <c r="H78" s="5"/>
      <c r="I78" s="5"/>
      <c r="J78" s="5"/>
      <c r="K78" s="25">
        <f>СВОД_2014!D80+янв.14!H78-янв.14!G78</f>
        <v>-466.32289999999995</v>
      </c>
    </row>
    <row r="79" spans="1:11" x14ac:dyDescent="0.25">
      <c r="A79" s="5"/>
      <c r="B79" s="5">
        <v>80</v>
      </c>
      <c r="C79" s="25">
        <v>0</v>
      </c>
      <c r="D79" s="25">
        <v>0</v>
      </c>
      <c r="E79" s="25">
        <f t="shared" si="3"/>
        <v>0</v>
      </c>
      <c r="F79" s="5">
        <v>4.01</v>
      </c>
      <c r="G79" s="25">
        <f t="shared" si="2"/>
        <v>0</v>
      </c>
      <c r="H79" s="5"/>
      <c r="I79" s="5"/>
      <c r="J79" s="5"/>
      <c r="K79" s="25">
        <f>СВОД_2014!D81+янв.14!H79-янв.14!G79</f>
        <v>0</v>
      </c>
    </row>
    <row r="80" spans="1:11" x14ac:dyDescent="0.25">
      <c r="A80" s="5"/>
      <c r="B80" s="5">
        <v>81</v>
      </c>
      <c r="C80" s="25">
        <v>0</v>
      </c>
      <c r="D80" s="25">
        <v>0</v>
      </c>
      <c r="E80" s="25">
        <f t="shared" si="3"/>
        <v>0</v>
      </c>
      <c r="F80" s="5">
        <v>4.01</v>
      </c>
      <c r="G80" s="25">
        <f t="shared" si="2"/>
        <v>0</v>
      </c>
      <c r="H80" s="5"/>
      <c r="I80" s="5"/>
      <c r="J80" s="5"/>
      <c r="K80" s="25">
        <f>СВОД_2014!D82+янв.14!H80-янв.14!G80</f>
        <v>0</v>
      </c>
    </row>
    <row r="81" spans="1:11" x14ac:dyDescent="0.25">
      <c r="A81" s="5" t="s">
        <v>27</v>
      </c>
      <c r="B81" s="5">
        <v>82</v>
      </c>
      <c r="C81" s="25">
        <v>0</v>
      </c>
      <c r="D81" s="25">
        <v>0</v>
      </c>
      <c r="E81" s="25">
        <f t="shared" si="3"/>
        <v>0</v>
      </c>
      <c r="F81" s="5">
        <v>4.01</v>
      </c>
      <c r="G81" s="25">
        <f t="shared" si="2"/>
        <v>0</v>
      </c>
      <c r="H81" s="5"/>
      <c r="I81" s="5"/>
      <c r="J81" s="5"/>
      <c r="K81" s="25">
        <f>СВОД_2014!D83+янв.14!H81-янв.14!G81</f>
        <v>0</v>
      </c>
    </row>
    <row r="82" spans="1:11" x14ac:dyDescent="0.25">
      <c r="A82" s="5" t="s">
        <v>28</v>
      </c>
      <c r="B82" s="5">
        <v>83</v>
      </c>
      <c r="C82" s="25">
        <v>0</v>
      </c>
      <c r="D82" s="25">
        <v>0</v>
      </c>
      <c r="E82" s="25">
        <f t="shared" si="3"/>
        <v>0</v>
      </c>
      <c r="F82" s="5">
        <v>4.01</v>
      </c>
      <c r="G82" s="25">
        <f t="shared" si="2"/>
        <v>0</v>
      </c>
      <c r="H82" s="5"/>
      <c r="I82" s="5"/>
      <c r="J82" s="5"/>
      <c r="K82" s="25">
        <f>СВОД_2014!D84+янв.14!H82-янв.14!G82</f>
        <v>0</v>
      </c>
    </row>
    <row r="83" spans="1:11" x14ac:dyDescent="0.25">
      <c r="A83" s="5"/>
      <c r="B83" s="5">
        <v>84</v>
      </c>
      <c r="C83" s="25">
        <v>0</v>
      </c>
      <c r="D83" s="25">
        <v>0</v>
      </c>
      <c r="E83" s="25">
        <f t="shared" si="3"/>
        <v>0</v>
      </c>
      <c r="F83" s="5">
        <v>4.01</v>
      </c>
      <c r="G83" s="25">
        <f t="shared" si="2"/>
        <v>0</v>
      </c>
      <c r="H83" s="5"/>
      <c r="I83" s="5"/>
      <c r="J83" s="5"/>
      <c r="K83" s="25">
        <f>СВОД_2014!D85+янв.14!H83-янв.14!G83</f>
        <v>0</v>
      </c>
    </row>
    <row r="84" spans="1:11" x14ac:dyDescent="0.25">
      <c r="A84" s="42" t="s">
        <v>85</v>
      </c>
      <c r="B84" s="5">
        <v>85</v>
      </c>
      <c r="C84" s="25" t="s">
        <v>108</v>
      </c>
      <c r="D84" s="25" t="s">
        <v>108</v>
      </c>
      <c r="E84" s="25">
        <f t="shared" si="3"/>
        <v>0</v>
      </c>
      <c r="F84" s="5">
        <v>4.01</v>
      </c>
      <c r="G84" s="25">
        <f t="shared" si="2"/>
        <v>0</v>
      </c>
      <c r="H84" s="5"/>
      <c r="I84" s="5"/>
      <c r="J84" s="5"/>
      <c r="K84" s="25">
        <f>СВОД_2014!D86+янв.14!H84-янв.14!G84</f>
        <v>-49.483399999999996</v>
      </c>
    </row>
    <row r="85" spans="1:11" x14ac:dyDescent="0.25">
      <c r="A85" s="5" t="s">
        <v>29</v>
      </c>
      <c r="B85" s="5">
        <v>86</v>
      </c>
      <c r="C85" s="25">
        <v>0</v>
      </c>
      <c r="D85" s="25">
        <v>0</v>
      </c>
      <c r="E85" s="25">
        <f t="shared" si="3"/>
        <v>0</v>
      </c>
      <c r="F85" s="5">
        <v>4.01</v>
      </c>
      <c r="G85" s="25">
        <f t="shared" si="2"/>
        <v>0</v>
      </c>
      <c r="H85" s="5"/>
      <c r="I85" s="5"/>
      <c r="J85" s="5"/>
      <c r="K85" s="25">
        <f>СВОД_2014!D87+янв.14!H85-янв.14!G85</f>
        <v>0</v>
      </c>
    </row>
    <row r="86" spans="1:11" x14ac:dyDescent="0.25">
      <c r="A86" s="5" t="s">
        <v>30</v>
      </c>
      <c r="B86" s="5">
        <v>87</v>
      </c>
      <c r="C86" s="25">
        <v>0</v>
      </c>
      <c r="D86" s="25">
        <v>0</v>
      </c>
      <c r="E86" s="25">
        <f t="shared" si="3"/>
        <v>0</v>
      </c>
      <c r="F86" s="5">
        <v>4.01</v>
      </c>
      <c r="G86" s="25">
        <f t="shared" si="2"/>
        <v>0</v>
      </c>
      <c r="H86" s="5"/>
      <c r="I86" s="5"/>
      <c r="J86" s="5"/>
      <c r="K86" s="25">
        <f>СВОД_2014!D88+янв.14!H86-янв.14!G86</f>
        <v>0</v>
      </c>
    </row>
    <row r="87" spans="1:11" x14ac:dyDescent="0.25">
      <c r="A87" s="5" t="s">
        <v>31</v>
      </c>
      <c r="B87" s="5">
        <v>88</v>
      </c>
      <c r="C87" s="25">
        <v>0</v>
      </c>
      <c r="D87" s="25">
        <v>0</v>
      </c>
      <c r="E87" s="25">
        <f t="shared" si="3"/>
        <v>0</v>
      </c>
      <c r="F87" s="5">
        <v>4.01</v>
      </c>
      <c r="G87" s="25">
        <f t="shared" si="2"/>
        <v>0</v>
      </c>
      <c r="H87" s="5"/>
      <c r="I87" s="5"/>
      <c r="J87" s="5"/>
      <c r="K87" s="25">
        <f>СВОД_2014!D89+янв.14!H87-янв.14!G87</f>
        <v>0</v>
      </c>
    </row>
    <row r="88" spans="1:11" x14ac:dyDescent="0.25">
      <c r="A88" s="5" t="s">
        <v>32</v>
      </c>
      <c r="B88" s="5">
        <v>89</v>
      </c>
      <c r="C88" s="83" t="s">
        <v>109</v>
      </c>
      <c r="D88" s="83" t="s">
        <v>109</v>
      </c>
      <c r="E88" s="25">
        <f t="shared" si="3"/>
        <v>0</v>
      </c>
      <c r="F88" s="5">
        <v>4.01</v>
      </c>
      <c r="G88" s="25">
        <f t="shared" si="2"/>
        <v>0</v>
      </c>
      <c r="H88" s="5"/>
      <c r="I88" s="5"/>
      <c r="J88" s="5"/>
      <c r="K88" s="25">
        <f>СВОД_2014!D90+янв.14!H88-янв.14!G88</f>
        <v>-2643.7127999999998</v>
      </c>
    </row>
    <row r="89" spans="1:11" x14ac:dyDescent="0.25">
      <c r="A89" s="5" t="s">
        <v>94</v>
      </c>
      <c r="B89" s="5">
        <v>90</v>
      </c>
      <c r="C89" s="25">
        <v>0</v>
      </c>
      <c r="D89" s="25">
        <v>0</v>
      </c>
      <c r="E89" s="25">
        <f t="shared" si="3"/>
        <v>0</v>
      </c>
      <c r="F89" s="5">
        <v>4.01</v>
      </c>
      <c r="G89" s="25">
        <f t="shared" si="2"/>
        <v>0</v>
      </c>
      <c r="H89" s="5"/>
      <c r="I89" s="5"/>
      <c r="J89" s="5"/>
      <c r="K89" s="25">
        <f>СВОД_2014!D91+янв.14!H89-янв.14!G89</f>
        <v>0</v>
      </c>
    </row>
    <row r="90" spans="1:11" x14ac:dyDescent="0.25">
      <c r="A90" s="5" t="s">
        <v>33</v>
      </c>
      <c r="B90" s="5">
        <v>91</v>
      </c>
      <c r="C90" s="25">
        <v>0</v>
      </c>
      <c r="D90" s="25">
        <v>0</v>
      </c>
      <c r="E90" s="25">
        <f t="shared" si="3"/>
        <v>0</v>
      </c>
      <c r="F90" s="5">
        <v>4.01</v>
      </c>
      <c r="G90" s="25">
        <f t="shared" si="2"/>
        <v>0</v>
      </c>
      <c r="H90" s="5"/>
      <c r="I90" s="5"/>
      <c r="J90" s="5"/>
      <c r="K90" s="25">
        <f>СВОД_2014!D92+янв.14!H90-янв.14!G90</f>
        <v>0</v>
      </c>
    </row>
    <row r="91" spans="1:11" x14ac:dyDescent="0.25">
      <c r="A91" s="5" t="s">
        <v>34</v>
      </c>
      <c r="B91" s="5">
        <v>92</v>
      </c>
      <c r="C91" s="25">
        <v>0</v>
      </c>
      <c r="D91" s="25">
        <v>0</v>
      </c>
      <c r="E91" s="25">
        <f t="shared" si="3"/>
        <v>0</v>
      </c>
      <c r="F91" s="5">
        <v>4.01</v>
      </c>
      <c r="G91" s="25">
        <f t="shared" si="2"/>
        <v>0</v>
      </c>
      <c r="H91" s="5"/>
      <c r="I91" s="5"/>
      <c r="J91" s="5"/>
      <c r="K91" s="25">
        <f>СВОД_2014!D93+янв.14!H91-янв.14!G91</f>
        <v>0</v>
      </c>
    </row>
    <row r="92" spans="1:11" x14ac:dyDescent="0.25">
      <c r="A92" s="5" t="s">
        <v>95</v>
      </c>
      <c r="B92" s="5">
        <v>93</v>
      </c>
      <c r="C92" s="25">
        <v>0</v>
      </c>
      <c r="D92" s="25">
        <v>0</v>
      </c>
      <c r="E92" s="25">
        <f t="shared" si="3"/>
        <v>0</v>
      </c>
      <c r="F92" s="5">
        <v>4.01</v>
      </c>
      <c r="G92" s="25">
        <f t="shared" si="2"/>
        <v>0</v>
      </c>
      <c r="H92" s="5"/>
      <c r="I92" s="5"/>
      <c r="J92" s="5"/>
      <c r="K92" s="25">
        <f>СВОД_2014!D94+янв.14!H92-янв.14!G92</f>
        <v>0</v>
      </c>
    </row>
    <row r="93" spans="1:11" x14ac:dyDescent="0.25">
      <c r="A93" s="5" t="s">
        <v>101</v>
      </c>
      <c r="B93" s="5">
        <v>94</v>
      </c>
      <c r="C93" s="25">
        <v>0</v>
      </c>
      <c r="D93" s="25">
        <v>0</v>
      </c>
      <c r="E93" s="25">
        <f t="shared" si="3"/>
        <v>0</v>
      </c>
      <c r="F93" s="5">
        <v>4.01</v>
      </c>
      <c r="G93" s="25">
        <f t="shared" si="2"/>
        <v>0</v>
      </c>
      <c r="H93" s="5"/>
      <c r="I93" s="5"/>
      <c r="J93" s="5"/>
      <c r="K93" s="25">
        <f>СВОД_2014!D95+янв.14!H93-янв.14!G93</f>
        <v>0</v>
      </c>
    </row>
    <row r="94" spans="1:11" x14ac:dyDescent="0.25">
      <c r="A94" s="5"/>
      <c r="B94" s="5">
        <v>95</v>
      </c>
      <c r="C94" s="25">
        <v>0</v>
      </c>
      <c r="D94" s="25">
        <v>0</v>
      </c>
      <c r="E94" s="25">
        <f t="shared" si="3"/>
        <v>0</v>
      </c>
      <c r="F94" s="5">
        <v>4.01</v>
      </c>
      <c r="G94" s="25">
        <f t="shared" si="2"/>
        <v>0</v>
      </c>
      <c r="H94" s="5"/>
      <c r="I94" s="5"/>
      <c r="J94" s="5"/>
      <c r="K94" s="25">
        <f>СВОД_2014!D96+янв.14!H94-янв.14!G94</f>
        <v>0</v>
      </c>
    </row>
    <row r="95" spans="1:11" x14ac:dyDescent="0.25">
      <c r="A95" s="5"/>
      <c r="B95" s="5">
        <v>96</v>
      </c>
      <c r="C95" s="25">
        <v>0</v>
      </c>
      <c r="D95" s="25">
        <v>0</v>
      </c>
      <c r="E95" s="25">
        <f t="shared" si="3"/>
        <v>0</v>
      </c>
      <c r="F95" s="5">
        <v>4.01</v>
      </c>
      <c r="G95" s="25">
        <f t="shared" si="2"/>
        <v>0</v>
      </c>
      <c r="H95" s="5"/>
      <c r="I95" s="5"/>
      <c r="J95" s="5"/>
      <c r="K95" s="25">
        <f>СВОД_2014!D97+янв.14!H95-янв.14!G95</f>
        <v>0</v>
      </c>
    </row>
    <row r="96" spans="1:11" x14ac:dyDescent="0.25">
      <c r="A96" s="5"/>
      <c r="B96" s="5">
        <v>97</v>
      </c>
      <c r="C96" s="25">
        <v>0</v>
      </c>
      <c r="D96" s="25">
        <v>0</v>
      </c>
      <c r="E96" s="25">
        <f t="shared" si="3"/>
        <v>0</v>
      </c>
      <c r="F96" s="5">
        <v>4.01</v>
      </c>
      <c r="G96" s="25">
        <f t="shared" si="2"/>
        <v>0</v>
      </c>
      <c r="H96" s="5"/>
      <c r="I96" s="5"/>
      <c r="J96" s="5"/>
      <c r="K96" s="25">
        <f>СВОД_2014!D98+янв.14!H96-янв.14!G96</f>
        <v>0</v>
      </c>
    </row>
    <row r="97" spans="1:11" x14ac:dyDescent="0.25">
      <c r="A97" s="5"/>
      <c r="B97" s="5">
        <v>98</v>
      </c>
      <c r="C97" s="25">
        <v>0</v>
      </c>
      <c r="D97" s="25">
        <v>0</v>
      </c>
      <c r="E97" s="25">
        <f t="shared" si="3"/>
        <v>0</v>
      </c>
      <c r="F97" s="5">
        <v>4.01</v>
      </c>
      <c r="G97" s="25">
        <f t="shared" si="2"/>
        <v>0</v>
      </c>
      <c r="H97" s="5"/>
      <c r="I97" s="5"/>
      <c r="J97" s="5"/>
      <c r="K97" s="25">
        <f>СВОД_2014!D99+янв.14!H97-янв.14!G97</f>
        <v>0</v>
      </c>
    </row>
    <row r="98" spans="1:11" x14ac:dyDescent="0.25">
      <c r="A98" s="5"/>
      <c r="B98" s="5">
        <v>99</v>
      </c>
      <c r="C98" s="25">
        <v>0</v>
      </c>
      <c r="D98" s="25">
        <v>0</v>
      </c>
      <c r="E98" s="25">
        <f t="shared" si="3"/>
        <v>0</v>
      </c>
      <c r="F98" s="5">
        <v>4.01</v>
      </c>
      <c r="G98" s="25">
        <f t="shared" si="2"/>
        <v>0</v>
      </c>
      <c r="H98" s="5"/>
      <c r="I98" s="5"/>
      <c r="J98" s="5"/>
      <c r="K98" s="25">
        <f>СВОД_2014!D100+янв.14!H98-янв.14!G98</f>
        <v>0</v>
      </c>
    </row>
    <row r="99" spans="1:11" x14ac:dyDescent="0.25">
      <c r="A99" s="5"/>
      <c r="B99" s="5">
        <v>100</v>
      </c>
      <c r="C99" s="25">
        <v>0</v>
      </c>
      <c r="D99" s="25">
        <v>0</v>
      </c>
      <c r="E99" s="25">
        <f t="shared" si="3"/>
        <v>0</v>
      </c>
      <c r="F99" s="5">
        <v>4.01</v>
      </c>
      <c r="G99" s="25">
        <f t="shared" si="2"/>
        <v>0</v>
      </c>
      <c r="H99" s="5"/>
      <c r="I99" s="5"/>
      <c r="J99" s="5"/>
      <c r="K99" s="25">
        <f>СВОД_2014!D101+янв.14!H99-янв.14!G99</f>
        <v>0</v>
      </c>
    </row>
    <row r="100" spans="1:11" x14ac:dyDescent="0.25">
      <c r="A100" s="5"/>
      <c r="B100" s="5">
        <v>101</v>
      </c>
      <c r="C100" s="25">
        <v>0</v>
      </c>
      <c r="D100" s="25">
        <v>0</v>
      </c>
      <c r="E100" s="25">
        <f t="shared" si="3"/>
        <v>0</v>
      </c>
      <c r="F100" s="5">
        <v>4.01</v>
      </c>
      <c r="G100" s="25">
        <f t="shared" si="2"/>
        <v>0</v>
      </c>
      <c r="H100" s="5"/>
      <c r="I100" s="5"/>
      <c r="J100" s="5"/>
      <c r="K100" s="25">
        <f>СВОД_2014!D102+янв.14!H100-янв.14!G100</f>
        <v>0</v>
      </c>
    </row>
    <row r="101" spans="1:11" x14ac:dyDescent="0.25">
      <c r="A101" s="5"/>
      <c r="B101" s="5">
        <v>102</v>
      </c>
      <c r="C101" s="25">
        <v>0</v>
      </c>
      <c r="D101" s="25">
        <v>0</v>
      </c>
      <c r="E101" s="25">
        <f t="shared" si="3"/>
        <v>0</v>
      </c>
      <c r="F101" s="5">
        <v>4.01</v>
      </c>
      <c r="G101" s="25">
        <f t="shared" si="2"/>
        <v>0</v>
      </c>
      <c r="H101" s="5"/>
      <c r="I101" s="5"/>
      <c r="J101" s="5"/>
      <c r="K101" s="25">
        <f>СВОД_2014!D103+янв.14!H101-янв.14!G101</f>
        <v>0</v>
      </c>
    </row>
    <row r="102" spans="1:11" x14ac:dyDescent="0.25">
      <c r="A102" s="5"/>
      <c r="B102" s="5">
        <v>103</v>
      </c>
      <c r="C102" s="25">
        <v>0</v>
      </c>
      <c r="D102" s="25">
        <v>0</v>
      </c>
      <c r="E102" s="25">
        <f t="shared" si="3"/>
        <v>0</v>
      </c>
      <c r="F102" s="5">
        <v>4.01</v>
      </c>
      <c r="G102" s="25">
        <f t="shared" si="2"/>
        <v>0</v>
      </c>
      <c r="H102" s="5"/>
      <c r="I102" s="5"/>
      <c r="J102" s="5"/>
      <c r="K102" s="25">
        <f>СВОД_2014!D104+янв.14!H102-янв.14!G102</f>
        <v>0</v>
      </c>
    </row>
    <row r="103" spans="1:11" x14ac:dyDescent="0.25">
      <c r="A103" s="5" t="s">
        <v>35</v>
      </c>
      <c r="B103" s="5">
        <v>104</v>
      </c>
      <c r="C103" s="25">
        <v>0</v>
      </c>
      <c r="D103" s="25">
        <v>0</v>
      </c>
      <c r="E103" s="25">
        <f t="shared" si="3"/>
        <v>0</v>
      </c>
      <c r="F103" s="5">
        <v>4.01</v>
      </c>
      <c r="G103" s="25">
        <f t="shared" si="2"/>
        <v>0</v>
      </c>
      <c r="H103" s="5"/>
      <c r="I103" s="5"/>
      <c r="J103" s="5"/>
      <c r="K103" s="25">
        <f>СВОД_2014!D105+янв.14!H103-янв.14!G103</f>
        <v>0</v>
      </c>
    </row>
    <row r="104" spans="1:11" x14ac:dyDescent="0.25">
      <c r="A104" s="5"/>
      <c r="B104" s="5">
        <v>105</v>
      </c>
      <c r="C104" s="25">
        <v>0</v>
      </c>
      <c r="D104" s="25">
        <v>0</v>
      </c>
      <c r="E104" s="25">
        <f t="shared" si="3"/>
        <v>0</v>
      </c>
      <c r="F104" s="5">
        <v>4.01</v>
      </c>
      <c r="G104" s="25">
        <f t="shared" si="2"/>
        <v>0</v>
      </c>
      <c r="H104" s="5"/>
      <c r="I104" s="5"/>
      <c r="J104" s="5"/>
      <c r="K104" s="25">
        <f>СВОД_2014!D106+янв.14!H104-янв.14!G104</f>
        <v>0</v>
      </c>
    </row>
    <row r="105" spans="1:11" x14ac:dyDescent="0.25">
      <c r="A105" s="5"/>
      <c r="B105" s="5">
        <v>106</v>
      </c>
      <c r="C105" s="25">
        <v>0</v>
      </c>
      <c r="D105" s="25">
        <v>0</v>
      </c>
      <c r="E105" s="25">
        <f t="shared" si="3"/>
        <v>0</v>
      </c>
      <c r="F105" s="5">
        <v>4.01</v>
      </c>
      <c r="G105" s="25">
        <f t="shared" si="2"/>
        <v>0</v>
      </c>
      <c r="H105" s="5"/>
      <c r="I105" s="5"/>
      <c r="J105" s="5"/>
      <c r="K105" s="25">
        <f>СВОД_2014!D107+янв.14!H105-янв.14!G105</f>
        <v>0</v>
      </c>
    </row>
    <row r="106" spans="1:11" x14ac:dyDescent="0.25">
      <c r="A106" s="5"/>
      <c r="B106" s="5">
        <v>107</v>
      </c>
      <c r="C106" s="25">
        <v>0</v>
      </c>
      <c r="D106" s="25">
        <v>0</v>
      </c>
      <c r="E106" s="25">
        <f t="shared" si="3"/>
        <v>0</v>
      </c>
      <c r="F106" s="5">
        <v>4.01</v>
      </c>
      <c r="G106" s="25">
        <f t="shared" si="2"/>
        <v>0</v>
      </c>
      <c r="H106" s="5"/>
      <c r="I106" s="5"/>
      <c r="J106" s="5"/>
      <c r="K106" s="25">
        <f>СВОД_2014!D108+янв.14!H106-янв.14!G106</f>
        <v>0</v>
      </c>
    </row>
    <row r="107" spans="1:11" x14ac:dyDescent="0.25">
      <c r="A107" s="5"/>
      <c r="B107" s="5">
        <v>108</v>
      </c>
      <c r="C107" s="25">
        <v>0</v>
      </c>
      <c r="D107" s="25">
        <v>0</v>
      </c>
      <c r="E107" s="25">
        <f t="shared" si="3"/>
        <v>0</v>
      </c>
      <c r="F107" s="5">
        <v>4.01</v>
      </c>
      <c r="G107" s="25">
        <f t="shared" si="2"/>
        <v>0</v>
      </c>
      <c r="H107" s="5"/>
      <c r="I107" s="5"/>
      <c r="J107" s="5"/>
      <c r="K107" s="25">
        <f>СВОД_2014!D109+янв.14!H107-янв.14!G107</f>
        <v>0</v>
      </c>
    </row>
    <row r="108" spans="1:11" x14ac:dyDescent="0.25">
      <c r="A108" s="5"/>
      <c r="B108" s="5">
        <v>109</v>
      </c>
      <c r="C108" s="25">
        <v>0</v>
      </c>
      <c r="D108" s="25">
        <v>0</v>
      </c>
      <c r="E108" s="25">
        <f t="shared" si="3"/>
        <v>0</v>
      </c>
      <c r="F108" s="5">
        <v>4.01</v>
      </c>
      <c r="G108" s="25">
        <f t="shared" si="2"/>
        <v>0</v>
      </c>
      <c r="H108" s="5"/>
      <c r="I108" s="5"/>
      <c r="J108" s="5"/>
      <c r="K108" s="25">
        <f>СВОД_2014!D110+янв.14!H108-янв.14!G108</f>
        <v>0</v>
      </c>
    </row>
    <row r="109" spans="1:11" x14ac:dyDescent="0.25">
      <c r="A109" s="5" t="s">
        <v>103</v>
      </c>
      <c r="B109" s="5">
        <v>110</v>
      </c>
      <c r="C109" s="25">
        <v>0</v>
      </c>
      <c r="D109" s="25">
        <v>0</v>
      </c>
      <c r="E109" s="25">
        <f t="shared" si="3"/>
        <v>0</v>
      </c>
      <c r="F109" s="5">
        <v>4.01</v>
      </c>
      <c r="G109" s="25">
        <f t="shared" si="2"/>
        <v>0</v>
      </c>
      <c r="H109" s="5"/>
      <c r="I109" s="5"/>
      <c r="J109" s="5"/>
      <c r="K109" s="25">
        <f>СВОД_2014!D111+янв.14!H109-янв.14!G109</f>
        <v>0</v>
      </c>
    </row>
    <row r="110" spans="1:11" x14ac:dyDescent="0.25">
      <c r="A110" s="5"/>
      <c r="B110" s="5">
        <v>111</v>
      </c>
      <c r="C110" s="25">
        <v>0</v>
      </c>
      <c r="D110" s="25">
        <v>0</v>
      </c>
      <c r="E110" s="25">
        <f t="shared" si="3"/>
        <v>0</v>
      </c>
      <c r="F110" s="5">
        <v>4.01</v>
      </c>
      <c r="G110" s="25">
        <f t="shared" si="2"/>
        <v>0</v>
      </c>
      <c r="H110" s="5"/>
      <c r="I110" s="5"/>
      <c r="J110" s="5"/>
      <c r="K110" s="25">
        <f>СВОД_2014!D112+янв.14!H110-янв.14!G110</f>
        <v>0</v>
      </c>
    </row>
    <row r="111" spans="1:11" x14ac:dyDescent="0.25">
      <c r="A111" s="5"/>
      <c r="B111" s="5">
        <v>112</v>
      </c>
      <c r="C111" s="25">
        <v>0</v>
      </c>
      <c r="D111" s="25">
        <v>0</v>
      </c>
      <c r="E111" s="25">
        <f t="shared" si="3"/>
        <v>0</v>
      </c>
      <c r="F111" s="5">
        <v>4.01</v>
      </c>
      <c r="G111" s="25">
        <f t="shared" si="2"/>
        <v>0</v>
      </c>
      <c r="H111" s="5"/>
      <c r="I111" s="5"/>
      <c r="J111" s="5"/>
      <c r="K111" s="25">
        <f>СВОД_2014!D113+янв.14!H111-янв.14!G111</f>
        <v>0</v>
      </c>
    </row>
    <row r="112" spans="1:11" x14ac:dyDescent="0.25">
      <c r="A112" s="5"/>
      <c r="B112" s="5">
        <v>113</v>
      </c>
      <c r="C112" s="25">
        <v>0</v>
      </c>
      <c r="D112" s="25">
        <v>0</v>
      </c>
      <c r="E112" s="25">
        <f t="shared" si="3"/>
        <v>0</v>
      </c>
      <c r="F112" s="5">
        <v>4.01</v>
      </c>
      <c r="G112" s="25">
        <f t="shared" si="2"/>
        <v>0</v>
      </c>
      <c r="H112" s="5"/>
      <c r="I112" s="5"/>
      <c r="J112" s="5"/>
      <c r="K112" s="25">
        <f>СВОД_2014!D114+янв.14!H112-янв.14!G112</f>
        <v>0</v>
      </c>
    </row>
    <row r="113" spans="1:11" x14ac:dyDescent="0.25">
      <c r="A113" s="5" t="s">
        <v>36</v>
      </c>
      <c r="B113" s="5">
        <v>114</v>
      </c>
      <c r="C113" s="25">
        <v>0</v>
      </c>
      <c r="D113" s="25">
        <v>0</v>
      </c>
      <c r="E113" s="25">
        <f t="shared" si="3"/>
        <v>0</v>
      </c>
      <c r="F113" s="5">
        <v>4.01</v>
      </c>
      <c r="G113" s="25">
        <f t="shared" si="2"/>
        <v>0</v>
      </c>
      <c r="H113" s="5"/>
      <c r="I113" s="5"/>
      <c r="J113" s="5"/>
      <c r="K113" s="25">
        <f>СВОД_2014!D115+янв.14!H113-янв.14!G113</f>
        <v>0</v>
      </c>
    </row>
    <row r="114" spans="1:11" x14ac:dyDescent="0.25">
      <c r="A114" s="42" t="s">
        <v>86</v>
      </c>
      <c r="B114" s="5">
        <v>116</v>
      </c>
      <c r="C114" s="5">
        <v>5506.09</v>
      </c>
      <c r="D114" s="5">
        <v>7185.26</v>
      </c>
      <c r="E114" s="25">
        <f t="shared" si="3"/>
        <v>1679.17</v>
      </c>
      <c r="F114" s="5">
        <v>4.01</v>
      </c>
      <c r="G114" s="25">
        <f t="shared" si="2"/>
        <v>6733.4717000000001</v>
      </c>
      <c r="H114" s="5"/>
      <c r="I114" s="5"/>
      <c r="J114" s="5"/>
      <c r="K114" s="25">
        <f>СВОД_2014!D116+янв.14!H114-янв.14!G114</f>
        <v>-28809.203399999999</v>
      </c>
    </row>
    <row r="115" spans="1:11" x14ac:dyDescent="0.25">
      <c r="A115" s="5"/>
      <c r="B115" s="5">
        <v>117</v>
      </c>
      <c r="C115" s="25">
        <v>0</v>
      </c>
      <c r="D115" s="25">
        <v>0</v>
      </c>
      <c r="E115" s="25">
        <f t="shared" si="3"/>
        <v>0</v>
      </c>
      <c r="F115" s="5">
        <v>4.01</v>
      </c>
      <c r="G115" s="25">
        <f t="shared" si="2"/>
        <v>0</v>
      </c>
      <c r="H115" s="5"/>
      <c r="I115" s="5"/>
      <c r="J115" s="5"/>
      <c r="K115" s="25">
        <f>СВОД_2014!D117+янв.14!H115-янв.14!G115</f>
        <v>0</v>
      </c>
    </row>
    <row r="116" spans="1:11" x14ac:dyDescent="0.25">
      <c r="A116" s="5" t="s">
        <v>104</v>
      </c>
      <c r="B116" s="5">
        <v>118</v>
      </c>
      <c r="C116" s="25">
        <v>0</v>
      </c>
      <c r="D116" s="25">
        <v>0</v>
      </c>
      <c r="E116" s="25">
        <f t="shared" si="3"/>
        <v>0</v>
      </c>
      <c r="F116" s="5">
        <v>4.01</v>
      </c>
      <c r="G116" s="25">
        <f t="shared" si="2"/>
        <v>0</v>
      </c>
      <c r="H116" s="5"/>
      <c r="I116" s="5"/>
      <c r="J116" s="5"/>
      <c r="K116" s="25">
        <f>СВОД_2014!D118+янв.14!H116-янв.14!G116</f>
        <v>0</v>
      </c>
    </row>
    <row r="117" spans="1:11" x14ac:dyDescent="0.25">
      <c r="A117" s="5"/>
      <c r="B117" s="5">
        <v>120</v>
      </c>
      <c r="C117" s="25">
        <v>0</v>
      </c>
      <c r="D117" s="25">
        <v>0</v>
      </c>
      <c r="E117" s="25">
        <f t="shared" si="3"/>
        <v>0</v>
      </c>
      <c r="F117" s="5">
        <v>4.01</v>
      </c>
      <c r="G117" s="25">
        <f t="shared" si="2"/>
        <v>0</v>
      </c>
      <c r="H117" s="5"/>
      <c r="I117" s="5"/>
      <c r="J117" s="5"/>
      <c r="K117" s="25">
        <f>СВОД_2014!D119+янв.14!H117-янв.14!G117</f>
        <v>0</v>
      </c>
    </row>
    <row r="118" spans="1:11" x14ac:dyDescent="0.25">
      <c r="A118" s="5"/>
      <c r="B118" s="5">
        <v>121</v>
      </c>
      <c r="C118" s="25">
        <v>0</v>
      </c>
      <c r="D118" s="25">
        <v>0</v>
      </c>
      <c r="E118" s="25">
        <f t="shared" si="3"/>
        <v>0</v>
      </c>
      <c r="F118" s="5">
        <v>4.01</v>
      </c>
      <c r="G118" s="25">
        <f t="shared" si="2"/>
        <v>0</v>
      </c>
      <c r="H118" s="5"/>
      <c r="I118" s="5"/>
      <c r="J118" s="5"/>
      <c r="K118" s="25">
        <f>СВОД_2014!D120+янв.14!H118-янв.14!G118</f>
        <v>0</v>
      </c>
    </row>
    <row r="119" spans="1:11" x14ac:dyDescent="0.25">
      <c r="A119" s="5"/>
      <c r="B119" s="5">
        <v>122</v>
      </c>
      <c r="C119" s="25">
        <v>0</v>
      </c>
      <c r="D119" s="25">
        <v>0</v>
      </c>
      <c r="E119" s="25">
        <f t="shared" si="3"/>
        <v>0</v>
      </c>
      <c r="F119" s="5">
        <v>4.01</v>
      </c>
      <c r="G119" s="25">
        <f t="shared" si="2"/>
        <v>0</v>
      </c>
      <c r="H119" s="5"/>
      <c r="I119" s="5"/>
      <c r="J119" s="5"/>
      <c r="K119" s="25">
        <f>СВОД_2014!D121+янв.14!H119-янв.14!G119</f>
        <v>0</v>
      </c>
    </row>
    <row r="120" spans="1:11" x14ac:dyDescent="0.25">
      <c r="A120" s="5"/>
      <c r="B120" s="5">
        <v>123</v>
      </c>
      <c r="C120" s="25">
        <v>0</v>
      </c>
      <c r="D120" s="25">
        <v>0</v>
      </c>
      <c r="E120" s="25">
        <f t="shared" si="3"/>
        <v>0</v>
      </c>
      <c r="F120" s="5">
        <v>4.01</v>
      </c>
      <c r="G120" s="25">
        <f t="shared" si="2"/>
        <v>0</v>
      </c>
      <c r="H120" s="5"/>
      <c r="I120" s="5"/>
      <c r="J120" s="5"/>
      <c r="K120" s="25">
        <f>СВОД_2014!D122+янв.14!H120-янв.14!G120</f>
        <v>0</v>
      </c>
    </row>
    <row r="121" spans="1:11" x14ac:dyDescent="0.25">
      <c r="A121" s="5"/>
      <c r="B121" s="5">
        <v>124</v>
      </c>
      <c r="C121" s="25">
        <v>0</v>
      </c>
      <c r="D121" s="25">
        <v>0</v>
      </c>
      <c r="E121" s="25">
        <f t="shared" si="3"/>
        <v>0</v>
      </c>
      <c r="F121" s="5">
        <v>4.01</v>
      </c>
      <c r="G121" s="25">
        <f t="shared" si="2"/>
        <v>0</v>
      </c>
      <c r="H121" s="5"/>
      <c r="I121" s="5"/>
      <c r="J121" s="5"/>
      <c r="K121" s="25">
        <f>СВОД_2014!D123+янв.14!H121-янв.14!G121</f>
        <v>0</v>
      </c>
    </row>
    <row r="122" spans="1:11" x14ac:dyDescent="0.25">
      <c r="A122" s="5"/>
      <c r="B122" s="5">
        <v>125</v>
      </c>
      <c r="C122" s="25">
        <v>0</v>
      </c>
      <c r="D122" s="25">
        <v>0</v>
      </c>
      <c r="E122" s="25">
        <f t="shared" si="3"/>
        <v>0</v>
      </c>
      <c r="F122" s="5">
        <v>4.01</v>
      </c>
      <c r="G122" s="25">
        <f t="shared" si="2"/>
        <v>0</v>
      </c>
      <c r="H122" s="5"/>
      <c r="I122" s="5"/>
      <c r="J122" s="5"/>
      <c r="K122" s="25">
        <f>СВОД_2014!D124+янв.14!H122-янв.14!G122</f>
        <v>0</v>
      </c>
    </row>
    <row r="123" spans="1:11" x14ac:dyDescent="0.25">
      <c r="A123" s="5"/>
      <c r="B123" s="5">
        <v>126</v>
      </c>
      <c r="C123" s="25">
        <v>0</v>
      </c>
      <c r="D123" s="25">
        <v>0</v>
      </c>
      <c r="E123" s="25">
        <f t="shared" si="3"/>
        <v>0</v>
      </c>
      <c r="F123" s="5">
        <v>4.01</v>
      </c>
      <c r="G123" s="25">
        <f t="shared" si="2"/>
        <v>0</v>
      </c>
      <c r="H123" s="5"/>
      <c r="I123" s="5"/>
      <c r="J123" s="5"/>
      <c r="K123" s="25">
        <f>СВОД_2014!D125+янв.14!H123-янв.14!G123</f>
        <v>0</v>
      </c>
    </row>
    <row r="124" spans="1:11" x14ac:dyDescent="0.25">
      <c r="A124" s="5"/>
      <c r="B124" s="5">
        <v>127</v>
      </c>
      <c r="C124" s="25">
        <v>0</v>
      </c>
      <c r="D124" s="25">
        <v>0</v>
      </c>
      <c r="E124" s="25">
        <f t="shared" si="3"/>
        <v>0</v>
      </c>
      <c r="F124" s="5">
        <v>4.01</v>
      </c>
      <c r="G124" s="25">
        <f t="shared" si="2"/>
        <v>0</v>
      </c>
      <c r="H124" s="5"/>
      <c r="I124" s="5"/>
      <c r="J124" s="5"/>
      <c r="K124" s="25">
        <f>СВОД_2014!D126+янв.14!H124-янв.14!G124</f>
        <v>0</v>
      </c>
    </row>
    <row r="125" spans="1:11" x14ac:dyDescent="0.25">
      <c r="A125" s="5"/>
      <c r="B125" s="5">
        <v>128</v>
      </c>
      <c r="C125" s="25">
        <v>0</v>
      </c>
      <c r="D125" s="25">
        <v>0</v>
      </c>
      <c r="E125" s="25">
        <f t="shared" si="3"/>
        <v>0</v>
      </c>
      <c r="F125" s="5">
        <v>4.01</v>
      </c>
      <c r="G125" s="25">
        <f t="shared" si="2"/>
        <v>0</v>
      </c>
      <c r="H125" s="5"/>
      <c r="I125" s="5"/>
      <c r="J125" s="5"/>
      <c r="K125" s="25">
        <f>СВОД_2014!D127+янв.14!H125-янв.14!G125</f>
        <v>0</v>
      </c>
    </row>
    <row r="126" spans="1:11" x14ac:dyDescent="0.25">
      <c r="A126" s="5" t="s">
        <v>99</v>
      </c>
      <c r="B126" s="5">
        <v>129</v>
      </c>
      <c r="C126" s="25">
        <v>0</v>
      </c>
      <c r="D126" s="25">
        <v>0</v>
      </c>
      <c r="E126" s="25">
        <f t="shared" si="3"/>
        <v>0</v>
      </c>
      <c r="F126" s="5">
        <v>4.01</v>
      </c>
      <c r="G126" s="25">
        <f t="shared" si="2"/>
        <v>0</v>
      </c>
      <c r="H126" s="5"/>
      <c r="I126" s="5"/>
      <c r="J126" s="5"/>
      <c r="K126" s="25">
        <f>СВОД_2014!D128+янв.14!H126-янв.14!G126</f>
        <v>0</v>
      </c>
    </row>
    <row r="127" spans="1:11" x14ac:dyDescent="0.25">
      <c r="A127" s="5"/>
      <c r="B127" s="5">
        <v>130</v>
      </c>
      <c r="C127" s="25">
        <v>0</v>
      </c>
      <c r="D127" s="25">
        <v>0</v>
      </c>
      <c r="E127" s="25">
        <f t="shared" si="3"/>
        <v>0</v>
      </c>
      <c r="F127" s="5">
        <v>4.01</v>
      </c>
      <c r="G127" s="25">
        <f t="shared" si="2"/>
        <v>0</v>
      </c>
      <c r="H127" s="5"/>
      <c r="I127" s="5"/>
      <c r="J127" s="5"/>
      <c r="K127" s="25">
        <f>СВОД_2014!D129+янв.14!H127-янв.14!G127</f>
        <v>0</v>
      </c>
    </row>
    <row r="128" spans="1:11" x14ac:dyDescent="0.25">
      <c r="A128" s="5"/>
      <c r="B128" s="5">
        <v>131</v>
      </c>
      <c r="C128" s="25">
        <v>0</v>
      </c>
      <c r="D128" s="25">
        <v>0</v>
      </c>
      <c r="E128" s="25">
        <f t="shared" si="3"/>
        <v>0</v>
      </c>
      <c r="F128" s="5">
        <v>4.01</v>
      </c>
      <c r="G128" s="25">
        <f t="shared" si="2"/>
        <v>0</v>
      </c>
      <c r="H128" s="5"/>
      <c r="I128" s="5"/>
      <c r="J128" s="5"/>
      <c r="K128" s="25">
        <f>СВОД_2014!D130+янв.14!H128-янв.14!G128</f>
        <v>0</v>
      </c>
    </row>
    <row r="129" spans="1:11" x14ac:dyDescent="0.25">
      <c r="A129" s="5"/>
      <c r="B129" s="5">
        <v>132</v>
      </c>
      <c r="C129" s="25">
        <v>0</v>
      </c>
      <c r="D129" s="25">
        <v>0</v>
      </c>
      <c r="E129" s="25">
        <f t="shared" si="3"/>
        <v>0</v>
      </c>
      <c r="F129" s="5">
        <v>4.01</v>
      </c>
      <c r="G129" s="25">
        <f t="shared" si="2"/>
        <v>0</v>
      </c>
      <c r="H129" s="5"/>
      <c r="I129" s="5"/>
      <c r="J129" s="5"/>
      <c r="K129" s="25">
        <f>СВОД_2014!D131+янв.14!H129-янв.14!G129</f>
        <v>0</v>
      </c>
    </row>
    <row r="130" spans="1:11" x14ac:dyDescent="0.25">
      <c r="A130" s="5"/>
      <c r="B130" s="5">
        <v>133</v>
      </c>
      <c r="C130" s="25">
        <v>0</v>
      </c>
      <c r="D130" s="25">
        <v>0</v>
      </c>
      <c r="E130" s="25">
        <f t="shared" si="3"/>
        <v>0</v>
      </c>
      <c r="F130" s="5">
        <v>4.01</v>
      </c>
      <c r="G130" s="25">
        <f t="shared" si="2"/>
        <v>0</v>
      </c>
      <c r="H130" s="5"/>
      <c r="I130" s="5"/>
      <c r="J130" s="5"/>
      <c r="K130" s="25">
        <f>СВОД_2014!D132+янв.14!H130-янв.14!G130</f>
        <v>0</v>
      </c>
    </row>
    <row r="131" spans="1:11" x14ac:dyDescent="0.25">
      <c r="A131" s="5"/>
      <c r="B131" s="5">
        <v>134</v>
      </c>
      <c r="C131" s="25">
        <v>0</v>
      </c>
      <c r="D131" s="25">
        <v>0</v>
      </c>
      <c r="E131" s="25">
        <f t="shared" si="3"/>
        <v>0</v>
      </c>
      <c r="F131" s="5">
        <v>4.01</v>
      </c>
      <c r="G131" s="25">
        <f t="shared" si="2"/>
        <v>0</v>
      </c>
      <c r="H131" s="5"/>
      <c r="I131" s="5"/>
      <c r="J131" s="5"/>
      <c r="K131" s="25">
        <f>СВОД_2014!D133+янв.14!H131-янв.14!G131</f>
        <v>0</v>
      </c>
    </row>
    <row r="132" spans="1:11" x14ac:dyDescent="0.25">
      <c r="A132" s="5"/>
      <c r="B132" s="5">
        <v>135</v>
      </c>
      <c r="C132" s="25">
        <v>0</v>
      </c>
      <c r="D132" s="25">
        <v>0</v>
      </c>
      <c r="E132" s="25">
        <f t="shared" si="3"/>
        <v>0</v>
      </c>
      <c r="F132" s="5">
        <v>4.01</v>
      </c>
      <c r="G132" s="25">
        <f t="shared" si="2"/>
        <v>0</v>
      </c>
      <c r="H132" s="5"/>
      <c r="I132" s="5"/>
      <c r="J132" s="5"/>
      <c r="K132" s="25">
        <f>СВОД_2014!D134+янв.14!H132-янв.14!G132</f>
        <v>0</v>
      </c>
    </row>
    <row r="133" spans="1:11" x14ac:dyDescent="0.25">
      <c r="A133" s="5"/>
      <c r="B133" s="5">
        <v>136</v>
      </c>
      <c r="C133" s="25">
        <v>0</v>
      </c>
      <c r="D133" s="25">
        <v>0</v>
      </c>
      <c r="E133" s="25">
        <f t="shared" si="3"/>
        <v>0</v>
      </c>
      <c r="F133" s="5">
        <v>4.01</v>
      </c>
      <c r="G133" s="25">
        <f t="shared" ref="G133:G196" si="4">F133*E133</f>
        <v>0</v>
      </c>
      <c r="H133" s="5"/>
      <c r="I133" s="5"/>
      <c r="J133" s="5"/>
      <c r="K133" s="25">
        <f>СВОД_2014!D135+янв.14!H133-янв.14!G133</f>
        <v>0</v>
      </c>
    </row>
    <row r="134" spans="1:11" x14ac:dyDescent="0.25">
      <c r="A134" s="5"/>
      <c r="B134" s="5">
        <v>137</v>
      </c>
      <c r="C134" s="25">
        <v>0</v>
      </c>
      <c r="D134" s="25">
        <v>0</v>
      </c>
      <c r="E134" s="25">
        <f t="shared" ref="E134:E197" si="5">D134-C134</f>
        <v>0</v>
      </c>
      <c r="F134" s="5">
        <v>4.01</v>
      </c>
      <c r="G134" s="25">
        <f t="shared" si="4"/>
        <v>0</v>
      </c>
      <c r="H134" s="5"/>
      <c r="I134" s="5"/>
      <c r="J134" s="5"/>
      <c r="K134" s="25">
        <f>СВОД_2014!D136+янв.14!H134-янв.14!G134</f>
        <v>0</v>
      </c>
    </row>
    <row r="135" spans="1:11" x14ac:dyDescent="0.25">
      <c r="A135" s="42" t="s">
        <v>87</v>
      </c>
      <c r="B135" s="5">
        <v>138</v>
      </c>
      <c r="C135" s="5">
        <v>37.5</v>
      </c>
      <c r="D135" s="5">
        <v>37.5</v>
      </c>
      <c r="E135" s="25">
        <f t="shared" si="5"/>
        <v>0</v>
      </c>
      <c r="F135" s="5">
        <v>4.01</v>
      </c>
      <c r="G135" s="25">
        <f t="shared" si="4"/>
        <v>0</v>
      </c>
      <c r="H135" s="5"/>
      <c r="I135" s="5"/>
      <c r="J135" s="5"/>
      <c r="K135" s="25">
        <f>СВОД_2014!D137+янв.14!H135-янв.14!G135</f>
        <v>-147.2071</v>
      </c>
    </row>
    <row r="136" spans="1:11" x14ac:dyDescent="0.25">
      <c r="A136" s="5"/>
      <c r="B136" s="5">
        <v>139</v>
      </c>
      <c r="C136" s="25">
        <v>0</v>
      </c>
      <c r="D136" s="25">
        <v>0</v>
      </c>
      <c r="E136" s="25">
        <f t="shared" si="5"/>
        <v>0</v>
      </c>
      <c r="F136" s="5">
        <v>4.01</v>
      </c>
      <c r="G136" s="25">
        <f t="shared" si="4"/>
        <v>0</v>
      </c>
      <c r="H136" s="5"/>
      <c r="I136" s="5"/>
      <c r="J136" s="5"/>
      <c r="K136" s="25">
        <f>СВОД_2014!D138+янв.14!H136-янв.14!G136</f>
        <v>0</v>
      </c>
    </row>
    <row r="137" spans="1:11" x14ac:dyDescent="0.25">
      <c r="A137" s="5" t="s">
        <v>88</v>
      </c>
      <c r="B137" s="5">
        <v>140</v>
      </c>
      <c r="C137" s="25">
        <v>0</v>
      </c>
      <c r="D137" s="25">
        <v>1.3</v>
      </c>
      <c r="E137" s="25">
        <f t="shared" si="5"/>
        <v>1.3</v>
      </c>
      <c r="F137" s="5">
        <v>4.01</v>
      </c>
      <c r="G137" s="25">
        <f t="shared" si="4"/>
        <v>5.2130000000000001</v>
      </c>
      <c r="H137" s="5"/>
      <c r="I137" s="5"/>
      <c r="J137" s="5"/>
      <c r="K137" s="25">
        <f>СВОД_2014!D139+янв.14!H137-янв.14!G137</f>
        <v>-5.2130000000000001</v>
      </c>
    </row>
    <row r="138" spans="1:11" x14ac:dyDescent="0.25">
      <c r="A138" s="5"/>
      <c r="B138" s="5">
        <v>141</v>
      </c>
      <c r="C138" s="25">
        <v>0</v>
      </c>
      <c r="D138" s="25">
        <v>0</v>
      </c>
      <c r="E138" s="25">
        <f t="shared" si="5"/>
        <v>0</v>
      </c>
      <c r="F138" s="5">
        <v>4.01</v>
      </c>
      <c r="G138" s="25">
        <f t="shared" si="4"/>
        <v>0</v>
      </c>
      <c r="H138" s="5"/>
      <c r="I138" s="5"/>
      <c r="J138" s="5"/>
      <c r="K138" s="25">
        <f>СВОД_2014!D140+янв.14!H138-янв.14!G138</f>
        <v>0</v>
      </c>
    </row>
    <row r="139" spans="1:11" x14ac:dyDescent="0.25">
      <c r="A139" s="5"/>
      <c r="B139" s="5">
        <v>142</v>
      </c>
      <c r="C139" s="25">
        <v>0</v>
      </c>
      <c r="D139" s="25">
        <v>0</v>
      </c>
      <c r="E139" s="25">
        <f t="shared" si="5"/>
        <v>0</v>
      </c>
      <c r="F139" s="5">
        <v>4.01</v>
      </c>
      <c r="G139" s="25">
        <f t="shared" si="4"/>
        <v>0</v>
      </c>
      <c r="H139" s="5"/>
      <c r="I139" s="5"/>
      <c r="J139" s="5"/>
      <c r="K139" s="25">
        <f>СВОД_2014!D141+янв.14!H139-янв.14!G139</f>
        <v>0</v>
      </c>
    </row>
    <row r="140" spans="1:11" x14ac:dyDescent="0.25">
      <c r="A140" s="5" t="s">
        <v>37</v>
      </c>
      <c r="B140" s="5">
        <v>143</v>
      </c>
      <c r="C140" s="25">
        <v>0</v>
      </c>
      <c r="D140" s="25">
        <v>0</v>
      </c>
      <c r="E140" s="25">
        <f t="shared" si="5"/>
        <v>0</v>
      </c>
      <c r="F140" s="5">
        <v>4.01</v>
      </c>
      <c r="G140" s="25">
        <f t="shared" si="4"/>
        <v>0</v>
      </c>
      <c r="H140" s="5"/>
      <c r="I140" s="5"/>
      <c r="J140" s="5"/>
      <c r="K140" s="25">
        <f>СВОД_2014!D142+янв.14!H140-янв.14!G140</f>
        <v>0</v>
      </c>
    </row>
    <row r="141" spans="1:11" x14ac:dyDescent="0.25">
      <c r="A141" s="5"/>
      <c r="B141" s="5">
        <v>144</v>
      </c>
      <c r="C141" s="25">
        <v>0</v>
      </c>
      <c r="D141" s="25">
        <v>0</v>
      </c>
      <c r="E141" s="25">
        <f t="shared" si="5"/>
        <v>0</v>
      </c>
      <c r="F141" s="5">
        <v>4.01</v>
      </c>
      <c r="G141" s="25">
        <f t="shared" si="4"/>
        <v>0</v>
      </c>
      <c r="H141" s="5"/>
      <c r="I141" s="5"/>
      <c r="J141" s="5"/>
      <c r="K141" s="25">
        <f>СВОД_2014!D143+янв.14!H141-янв.14!G141</f>
        <v>0</v>
      </c>
    </row>
    <row r="142" spans="1:11" x14ac:dyDescent="0.25">
      <c r="A142" s="5"/>
      <c r="B142" s="5">
        <v>145</v>
      </c>
      <c r="C142" s="25">
        <v>0</v>
      </c>
      <c r="D142" s="25">
        <v>0</v>
      </c>
      <c r="E142" s="25">
        <f t="shared" si="5"/>
        <v>0</v>
      </c>
      <c r="F142" s="5">
        <v>4.01</v>
      </c>
      <c r="G142" s="25">
        <f t="shared" si="4"/>
        <v>0</v>
      </c>
      <c r="H142" s="5"/>
      <c r="I142" s="5"/>
      <c r="J142" s="5"/>
      <c r="K142" s="25">
        <f>СВОД_2014!D144+янв.14!H142-янв.14!G142</f>
        <v>0</v>
      </c>
    </row>
    <row r="143" spans="1:11" x14ac:dyDescent="0.25">
      <c r="A143" s="5"/>
      <c r="B143" s="5">
        <v>146</v>
      </c>
      <c r="C143" s="25">
        <v>0</v>
      </c>
      <c r="D143" s="25">
        <v>0</v>
      </c>
      <c r="E143" s="25">
        <f t="shared" si="5"/>
        <v>0</v>
      </c>
      <c r="F143" s="5">
        <v>4.01</v>
      </c>
      <c r="G143" s="25">
        <f t="shared" si="4"/>
        <v>0</v>
      </c>
      <c r="H143" s="5"/>
      <c r="I143" s="5"/>
      <c r="J143" s="5"/>
      <c r="K143" s="25">
        <f>СВОД_2014!D145+янв.14!H143-янв.14!G143</f>
        <v>0</v>
      </c>
    </row>
    <row r="144" spans="1:11" x14ac:dyDescent="0.25">
      <c r="A144" s="5"/>
      <c r="B144" s="5">
        <v>147</v>
      </c>
      <c r="C144" s="25">
        <v>0</v>
      </c>
      <c r="D144" s="25">
        <v>0</v>
      </c>
      <c r="E144" s="25">
        <f t="shared" si="5"/>
        <v>0</v>
      </c>
      <c r="F144" s="5">
        <v>4.01</v>
      </c>
      <c r="G144" s="25">
        <f t="shared" si="4"/>
        <v>0</v>
      </c>
      <c r="H144" s="5"/>
      <c r="I144" s="5"/>
      <c r="J144" s="5"/>
      <c r="K144" s="25">
        <f>СВОД_2014!D146+янв.14!H144-янв.14!G144</f>
        <v>0</v>
      </c>
    </row>
    <row r="145" spans="1:11" x14ac:dyDescent="0.25">
      <c r="A145" s="5"/>
      <c r="B145" s="5">
        <v>148</v>
      </c>
      <c r="C145" s="25">
        <v>0</v>
      </c>
      <c r="D145" s="25">
        <v>0</v>
      </c>
      <c r="E145" s="25">
        <f t="shared" si="5"/>
        <v>0</v>
      </c>
      <c r="F145" s="5">
        <v>4.01</v>
      </c>
      <c r="G145" s="25">
        <f t="shared" si="4"/>
        <v>0</v>
      </c>
      <c r="H145" s="5"/>
      <c r="I145" s="5"/>
      <c r="J145" s="5"/>
      <c r="K145" s="25">
        <f>СВОД_2014!D147+янв.14!H145-янв.14!G145</f>
        <v>0</v>
      </c>
    </row>
    <row r="146" spans="1:11" x14ac:dyDescent="0.25">
      <c r="A146" s="5"/>
      <c r="B146" s="5">
        <v>149</v>
      </c>
      <c r="C146" s="25">
        <v>0</v>
      </c>
      <c r="D146" s="25">
        <v>0</v>
      </c>
      <c r="E146" s="25">
        <f t="shared" si="5"/>
        <v>0</v>
      </c>
      <c r="F146" s="5">
        <v>4.01</v>
      </c>
      <c r="G146" s="25">
        <f t="shared" si="4"/>
        <v>0</v>
      </c>
      <c r="H146" s="5"/>
      <c r="I146" s="5"/>
      <c r="J146" s="5"/>
      <c r="K146" s="25">
        <f>СВОД_2014!D148+янв.14!H146-янв.14!G146</f>
        <v>0</v>
      </c>
    </row>
    <row r="147" spans="1:11" x14ac:dyDescent="0.25">
      <c r="A147" s="5"/>
      <c r="B147" s="5">
        <v>150</v>
      </c>
      <c r="C147" s="25">
        <v>0</v>
      </c>
      <c r="D147" s="25">
        <v>0</v>
      </c>
      <c r="E147" s="25">
        <f t="shared" si="5"/>
        <v>0</v>
      </c>
      <c r="F147" s="5">
        <v>4.01</v>
      </c>
      <c r="G147" s="25">
        <f t="shared" si="4"/>
        <v>0</v>
      </c>
      <c r="H147" s="5"/>
      <c r="I147" s="5"/>
      <c r="J147" s="5"/>
      <c r="K147" s="25">
        <f>СВОД_2014!D149+янв.14!H147-янв.14!G147</f>
        <v>0</v>
      </c>
    </row>
    <row r="148" spans="1:11" x14ac:dyDescent="0.25">
      <c r="A148" s="5"/>
      <c r="B148" s="5">
        <v>151</v>
      </c>
      <c r="C148" s="25">
        <v>0</v>
      </c>
      <c r="D148" s="25">
        <v>0</v>
      </c>
      <c r="E148" s="25">
        <f t="shared" si="5"/>
        <v>0</v>
      </c>
      <c r="F148" s="5">
        <v>4.01</v>
      </c>
      <c r="G148" s="25">
        <f t="shared" si="4"/>
        <v>0</v>
      </c>
      <c r="H148" s="5"/>
      <c r="I148" s="5"/>
      <c r="J148" s="5"/>
      <c r="K148" s="25">
        <f>СВОД_2014!D150+янв.14!H148-янв.14!G148</f>
        <v>0</v>
      </c>
    </row>
    <row r="149" spans="1:11" x14ac:dyDescent="0.25">
      <c r="A149" s="5"/>
      <c r="B149" s="5">
        <v>152</v>
      </c>
      <c r="C149" s="25">
        <v>0</v>
      </c>
      <c r="D149" s="25">
        <v>0</v>
      </c>
      <c r="E149" s="25">
        <f t="shared" si="5"/>
        <v>0</v>
      </c>
      <c r="F149" s="5">
        <v>4.01</v>
      </c>
      <c r="G149" s="25">
        <f t="shared" si="4"/>
        <v>0</v>
      </c>
      <c r="H149" s="5"/>
      <c r="I149" s="5"/>
      <c r="J149" s="5"/>
      <c r="K149" s="25">
        <f>СВОД_2014!D151+янв.14!H149-янв.14!G149</f>
        <v>0</v>
      </c>
    </row>
    <row r="150" spans="1:11" x14ac:dyDescent="0.25">
      <c r="A150" s="5"/>
      <c r="B150" s="5">
        <v>153</v>
      </c>
      <c r="C150" s="25">
        <v>0</v>
      </c>
      <c r="D150" s="25">
        <v>0</v>
      </c>
      <c r="E150" s="25">
        <f t="shared" si="5"/>
        <v>0</v>
      </c>
      <c r="F150" s="5">
        <v>4.01</v>
      </c>
      <c r="G150" s="25">
        <f t="shared" si="4"/>
        <v>0</v>
      </c>
      <c r="H150" s="5"/>
      <c r="I150" s="5"/>
      <c r="J150" s="5"/>
      <c r="K150" s="25">
        <f>СВОД_2014!D152+янв.14!H150-янв.14!G150</f>
        <v>0</v>
      </c>
    </row>
    <row r="151" spans="1:11" x14ac:dyDescent="0.25">
      <c r="A151" s="5"/>
      <c r="B151" s="5">
        <v>154</v>
      </c>
      <c r="C151" s="25">
        <v>0</v>
      </c>
      <c r="D151" s="25">
        <v>0</v>
      </c>
      <c r="E151" s="25">
        <f t="shared" si="5"/>
        <v>0</v>
      </c>
      <c r="F151" s="5">
        <v>4.01</v>
      </c>
      <c r="G151" s="25">
        <f t="shared" si="4"/>
        <v>0</v>
      </c>
      <c r="H151" s="5"/>
      <c r="I151" s="5"/>
      <c r="J151" s="5"/>
      <c r="K151" s="25">
        <f>СВОД_2014!D153+янв.14!H151-янв.14!G151</f>
        <v>0</v>
      </c>
    </row>
    <row r="152" spans="1:11" x14ac:dyDescent="0.25">
      <c r="A152" s="5"/>
      <c r="B152" s="5">
        <v>155</v>
      </c>
      <c r="C152" s="25">
        <v>0</v>
      </c>
      <c r="D152" s="25">
        <v>0</v>
      </c>
      <c r="E152" s="25">
        <f t="shared" si="5"/>
        <v>0</v>
      </c>
      <c r="F152" s="5">
        <v>4.01</v>
      </c>
      <c r="G152" s="25">
        <f t="shared" si="4"/>
        <v>0</v>
      </c>
      <c r="H152" s="5"/>
      <c r="I152" s="5"/>
      <c r="J152" s="5"/>
      <c r="K152" s="25">
        <f>СВОД_2014!D154+янв.14!H152-янв.14!G152</f>
        <v>0</v>
      </c>
    </row>
    <row r="153" spans="1:11" x14ac:dyDescent="0.25">
      <c r="A153" s="5"/>
      <c r="B153" s="5">
        <v>156</v>
      </c>
      <c r="C153" s="25">
        <v>0</v>
      </c>
      <c r="D153" s="25">
        <v>0</v>
      </c>
      <c r="E153" s="25">
        <f t="shared" si="5"/>
        <v>0</v>
      </c>
      <c r="F153" s="5">
        <v>4.01</v>
      </c>
      <c r="G153" s="25">
        <f t="shared" si="4"/>
        <v>0</v>
      </c>
      <c r="H153" s="5"/>
      <c r="I153" s="5"/>
      <c r="J153" s="5"/>
      <c r="K153" s="25">
        <f>СВОД_2014!D155+янв.14!H153-янв.14!G153</f>
        <v>0</v>
      </c>
    </row>
    <row r="154" spans="1:11" x14ac:dyDescent="0.25">
      <c r="A154" s="5"/>
      <c r="B154" s="5">
        <v>157</v>
      </c>
      <c r="C154" s="25">
        <v>0</v>
      </c>
      <c r="D154" s="25">
        <v>0</v>
      </c>
      <c r="E154" s="25">
        <f t="shared" si="5"/>
        <v>0</v>
      </c>
      <c r="F154" s="5">
        <v>4.01</v>
      </c>
      <c r="G154" s="25">
        <f t="shared" si="4"/>
        <v>0</v>
      </c>
      <c r="H154" s="5"/>
      <c r="I154" s="5"/>
      <c r="J154" s="5"/>
      <c r="K154" s="25">
        <f>СВОД_2014!D156+янв.14!H154-янв.14!G154</f>
        <v>0</v>
      </c>
    </row>
    <row r="155" spans="1:11" x14ac:dyDescent="0.25">
      <c r="A155" s="5"/>
      <c r="B155" s="5">
        <v>158</v>
      </c>
      <c r="C155" s="25">
        <v>0</v>
      </c>
      <c r="D155" s="25">
        <v>0</v>
      </c>
      <c r="E155" s="25">
        <f t="shared" si="5"/>
        <v>0</v>
      </c>
      <c r="F155" s="5">
        <v>4.01</v>
      </c>
      <c r="G155" s="25">
        <f t="shared" si="4"/>
        <v>0</v>
      </c>
      <c r="H155" s="5"/>
      <c r="I155" s="5"/>
      <c r="J155" s="5"/>
      <c r="K155" s="25">
        <f>СВОД_2014!D157+янв.14!H155-янв.14!G155</f>
        <v>0</v>
      </c>
    </row>
    <row r="156" spans="1:11" x14ac:dyDescent="0.25">
      <c r="A156" s="5"/>
      <c r="B156" s="5">
        <v>159</v>
      </c>
      <c r="C156" s="25">
        <v>0</v>
      </c>
      <c r="D156" s="25">
        <v>0</v>
      </c>
      <c r="E156" s="25">
        <f t="shared" si="5"/>
        <v>0</v>
      </c>
      <c r="F156" s="5">
        <v>4.01</v>
      </c>
      <c r="G156" s="25">
        <f t="shared" si="4"/>
        <v>0</v>
      </c>
      <c r="H156" s="5"/>
      <c r="I156" s="5"/>
      <c r="J156" s="5"/>
      <c r="K156" s="25">
        <f>СВОД_2014!D158+янв.14!H156-янв.14!G156</f>
        <v>0</v>
      </c>
    </row>
    <row r="157" spans="1:11" x14ac:dyDescent="0.25">
      <c r="A157" s="5"/>
      <c r="B157" s="5">
        <v>160</v>
      </c>
      <c r="C157" s="25">
        <v>0</v>
      </c>
      <c r="D157" s="25">
        <v>0</v>
      </c>
      <c r="E157" s="25">
        <f t="shared" si="5"/>
        <v>0</v>
      </c>
      <c r="F157" s="5">
        <v>4.01</v>
      </c>
      <c r="G157" s="25">
        <f t="shared" si="4"/>
        <v>0</v>
      </c>
      <c r="H157" s="5"/>
      <c r="I157" s="5"/>
      <c r="J157" s="5"/>
      <c r="K157" s="25">
        <f>СВОД_2014!D159+янв.14!H157-янв.14!G157</f>
        <v>0</v>
      </c>
    </row>
    <row r="158" spans="1:11" x14ac:dyDescent="0.25">
      <c r="A158" s="5"/>
      <c r="B158" s="5">
        <v>161</v>
      </c>
      <c r="C158" s="25">
        <v>0</v>
      </c>
      <c r="D158" s="25">
        <v>0</v>
      </c>
      <c r="E158" s="25">
        <f t="shared" si="5"/>
        <v>0</v>
      </c>
      <c r="F158" s="5">
        <v>4.01</v>
      </c>
      <c r="G158" s="25">
        <f t="shared" si="4"/>
        <v>0</v>
      </c>
      <c r="H158" s="5"/>
      <c r="I158" s="5"/>
      <c r="J158" s="5"/>
      <c r="K158" s="25">
        <f>СВОД_2014!D160+янв.14!H158-янв.14!G158</f>
        <v>0</v>
      </c>
    </row>
    <row r="159" spans="1:11" x14ac:dyDescent="0.25">
      <c r="A159" s="5"/>
      <c r="B159" s="5">
        <v>162</v>
      </c>
      <c r="C159" s="25">
        <v>0</v>
      </c>
      <c r="D159" s="25">
        <v>0</v>
      </c>
      <c r="E159" s="25">
        <f t="shared" si="5"/>
        <v>0</v>
      </c>
      <c r="F159" s="5">
        <v>4.01</v>
      </c>
      <c r="G159" s="25">
        <f t="shared" si="4"/>
        <v>0</v>
      </c>
      <c r="H159" s="5"/>
      <c r="I159" s="5"/>
      <c r="J159" s="5"/>
      <c r="K159" s="25">
        <f>СВОД_2014!D161+янв.14!H159-янв.14!G159</f>
        <v>0</v>
      </c>
    </row>
    <row r="160" spans="1:11" x14ac:dyDescent="0.25">
      <c r="A160" s="5"/>
      <c r="B160" s="5">
        <v>163</v>
      </c>
      <c r="C160" s="25">
        <v>0</v>
      </c>
      <c r="D160" s="25">
        <v>0</v>
      </c>
      <c r="E160" s="25">
        <f t="shared" si="5"/>
        <v>0</v>
      </c>
      <c r="F160" s="5">
        <v>4.01</v>
      </c>
      <c r="G160" s="25">
        <f t="shared" si="4"/>
        <v>0</v>
      </c>
      <c r="H160" s="5"/>
      <c r="I160" s="5"/>
      <c r="J160" s="5"/>
      <c r="K160" s="25">
        <f>СВОД_2014!D162+янв.14!H160-янв.14!G160</f>
        <v>0</v>
      </c>
    </row>
    <row r="161" spans="1:11" x14ac:dyDescent="0.25">
      <c r="A161" s="5"/>
      <c r="B161" s="5">
        <v>164</v>
      </c>
      <c r="C161" s="25">
        <v>0</v>
      </c>
      <c r="D161" s="25">
        <v>0</v>
      </c>
      <c r="E161" s="25">
        <f t="shared" si="5"/>
        <v>0</v>
      </c>
      <c r="F161" s="5">
        <v>4.01</v>
      </c>
      <c r="G161" s="25">
        <f t="shared" si="4"/>
        <v>0</v>
      </c>
      <c r="H161" s="5"/>
      <c r="I161" s="5"/>
      <c r="J161" s="5"/>
      <c r="K161" s="25">
        <f>СВОД_2014!D163+янв.14!H161-янв.14!G161</f>
        <v>0</v>
      </c>
    </row>
    <row r="162" spans="1:11" x14ac:dyDescent="0.25">
      <c r="A162" s="5"/>
      <c r="B162" s="5">
        <v>165</v>
      </c>
      <c r="C162" s="25">
        <v>0</v>
      </c>
      <c r="D162" s="25">
        <v>0</v>
      </c>
      <c r="E162" s="25">
        <f t="shared" si="5"/>
        <v>0</v>
      </c>
      <c r="F162" s="5">
        <v>4.01</v>
      </c>
      <c r="G162" s="25">
        <f t="shared" si="4"/>
        <v>0</v>
      </c>
      <c r="H162" s="5"/>
      <c r="I162" s="5"/>
      <c r="J162" s="5"/>
      <c r="K162" s="25">
        <f>СВОД_2014!D164+янв.14!H162-янв.14!G162</f>
        <v>0</v>
      </c>
    </row>
    <row r="163" spans="1:11" x14ac:dyDescent="0.25">
      <c r="A163" s="5"/>
      <c r="B163" s="5">
        <v>166</v>
      </c>
      <c r="C163" s="25">
        <v>0</v>
      </c>
      <c r="D163" s="25">
        <v>0</v>
      </c>
      <c r="E163" s="25">
        <f t="shared" si="5"/>
        <v>0</v>
      </c>
      <c r="F163" s="5">
        <v>4.01</v>
      </c>
      <c r="G163" s="25">
        <f t="shared" si="4"/>
        <v>0</v>
      </c>
      <c r="H163" s="5"/>
      <c r="I163" s="5"/>
      <c r="J163" s="5"/>
      <c r="K163" s="25">
        <f>СВОД_2014!D165+янв.14!H163-янв.14!G163</f>
        <v>0</v>
      </c>
    </row>
    <row r="164" spans="1:11" x14ac:dyDescent="0.25">
      <c r="A164" s="5"/>
      <c r="B164" s="5">
        <v>167</v>
      </c>
      <c r="C164" s="25">
        <v>0</v>
      </c>
      <c r="D164" s="25">
        <v>0</v>
      </c>
      <c r="E164" s="25">
        <f t="shared" si="5"/>
        <v>0</v>
      </c>
      <c r="F164" s="5">
        <v>4.01</v>
      </c>
      <c r="G164" s="25">
        <f t="shared" si="4"/>
        <v>0</v>
      </c>
      <c r="H164" s="5"/>
      <c r="I164" s="5"/>
      <c r="J164" s="5"/>
      <c r="K164" s="25">
        <f>СВОД_2014!D166+янв.14!H164-янв.14!G164</f>
        <v>0</v>
      </c>
    </row>
    <row r="165" spans="1:11" x14ac:dyDescent="0.25">
      <c r="A165" s="5"/>
      <c r="B165" s="5">
        <v>168</v>
      </c>
      <c r="C165" s="25">
        <v>0</v>
      </c>
      <c r="D165" s="25">
        <v>0</v>
      </c>
      <c r="E165" s="25">
        <f t="shared" si="5"/>
        <v>0</v>
      </c>
      <c r="F165" s="5">
        <v>4.01</v>
      </c>
      <c r="G165" s="25">
        <f t="shared" si="4"/>
        <v>0</v>
      </c>
      <c r="H165" s="5"/>
      <c r="I165" s="5"/>
      <c r="J165" s="5"/>
      <c r="K165" s="25">
        <f>СВОД_2014!D167+янв.14!H165-янв.14!G165</f>
        <v>0</v>
      </c>
    </row>
    <row r="166" spans="1:11" x14ac:dyDescent="0.25">
      <c r="A166" s="5"/>
      <c r="B166" s="5">
        <v>169</v>
      </c>
      <c r="C166" s="25">
        <v>0</v>
      </c>
      <c r="D166" s="25">
        <v>0</v>
      </c>
      <c r="E166" s="25">
        <f t="shared" si="5"/>
        <v>0</v>
      </c>
      <c r="F166" s="5">
        <v>4.01</v>
      </c>
      <c r="G166" s="25">
        <f t="shared" si="4"/>
        <v>0</v>
      </c>
      <c r="H166" s="5"/>
      <c r="I166" s="5"/>
      <c r="J166" s="5"/>
      <c r="K166" s="25">
        <f>СВОД_2014!D168+янв.14!H166-янв.14!G166</f>
        <v>0</v>
      </c>
    </row>
    <row r="167" spans="1:11" x14ac:dyDescent="0.25">
      <c r="A167" s="5" t="s">
        <v>106</v>
      </c>
      <c r="B167" s="5">
        <v>170</v>
      </c>
      <c r="C167" s="25">
        <v>0</v>
      </c>
      <c r="D167" s="25">
        <v>0</v>
      </c>
      <c r="E167" s="25">
        <f t="shared" si="5"/>
        <v>0</v>
      </c>
      <c r="F167" s="5">
        <v>4.01</v>
      </c>
      <c r="G167" s="25">
        <f t="shared" si="4"/>
        <v>0</v>
      </c>
      <c r="H167" s="5"/>
      <c r="I167" s="5"/>
      <c r="J167" s="5"/>
      <c r="K167" s="25">
        <f>СВОД_2014!D169+янв.14!H167-янв.14!G167</f>
        <v>0</v>
      </c>
    </row>
    <row r="168" spans="1:11" x14ac:dyDescent="0.25">
      <c r="A168" s="5"/>
      <c r="B168" s="5">
        <v>171</v>
      </c>
      <c r="C168" s="25">
        <v>0</v>
      </c>
      <c r="D168" s="25">
        <v>0</v>
      </c>
      <c r="E168" s="25">
        <f t="shared" si="5"/>
        <v>0</v>
      </c>
      <c r="F168" s="5">
        <v>4.01</v>
      </c>
      <c r="G168" s="25">
        <f t="shared" si="4"/>
        <v>0</v>
      </c>
      <c r="H168" s="5"/>
      <c r="I168" s="5"/>
      <c r="J168" s="5"/>
      <c r="K168" s="25">
        <f>СВОД_2014!D170+янв.14!H168-янв.14!G168</f>
        <v>0</v>
      </c>
    </row>
    <row r="169" spans="1:11" x14ac:dyDescent="0.25">
      <c r="A169" s="5" t="s">
        <v>38</v>
      </c>
      <c r="B169" s="5">
        <v>172</v>
      </c>
      <c r="C169" s="25">
        <v>74.239999999999995</v>
      </c>
      <c r="D169" s="25">
        <v>74.239999999999995</v>
      </c>
      <c r="E169" s="25">
        <f t="shared" si="5"/>
        <v>0</v>
      </c>
      <c r="F169" s="5">
        <v>4.01</v>
      </c>
      <c r="G169" s="25">
        <f t="shared" si="4"/>
        <v>0</v>
      </c>
      <c r="H169" s="5"/>
      <c r="I169" s="5"/>
      <c r="J169" s="5"/>
      <c r="K169" s="25">
        <f>СВОД_2014!D171+янв.14!H169-янв.14!G169</f>
        <v>-287.79769999999996</v>
      </c>
    </row>
    <row r="170" spans="1:11" x14ac:dyDescent="0.25">
      <c r="A170" s="5" t="s">
        <v>39</v>
      </c>
      <c r="B170" s="5">
        <v>173</v>
      </c>
      <c r="C170" s="25">
        <v>0</v>
      </c>
      <c r="D170" s="25">
        <v>1.54</v>
      </c>
      <c r="E170" s="25">
        <f t="shared" si="5"/>
        <v>1.54</v>
      </c>
      <c r="F170" s="5">
        <v>4.01</v>
      </c>
      <c r="G170" s="25">
        <f t="shared" si="4"/>
        <v>6.1753999999999998</v>
      </c>
      <c r="H170" s="5"/>
      <c r="I170" s="5"/>
      <c r="J170" s="5"/>
      <c r="K170" s="25">
        <f>СВОД_2014!D172+янв.14!H170-янв.14!G170</f>
        <v>-6.1753999999999998</v>
      </c>
    </row>
    <row r="171" spans="1:11" x14ac:dyDescent="0.25">
      <c r="A171" s="5" t="s">
        <v>71</v>
      </c>
      <c r="B171" s="12">
        <v>174</v>
      </c>
      <c r="C171" s="25">
        <v>0</v>
      </c>
      <c r="D171" s="25">
        <v>0</v>
      </c>
      <c r="E171" s="25">
        <f t="shared" si="5"/>
        <v>0</v>
      </c>
      <c r="F171" s="5">
        <v>4.01</v>
      </c>
      <c r="G171" s="25">
        <f t="shared" si="4"/>
        <v>0</v>
      </c>
      <c r="H171" s="5"/>
      <c r="I171" s="5"/>
      <c r="J171" s="5"/>
      <c r="K171" s="25">
        <f>СВОД_2014!D173+янв.14!H171-янв.14!G171</f>
        <v>0</v>
      </c>
    </row>
    <row r="172" spans="1:11" x14ac:dyDescent="0.25">
      <c r="A172" s="5"/>
      <c r="B172" s="5">
        <f>175</f>
        <v>175</v>
      </c>
      <c r="C172" s="25">
        <v>0</v>
      </c>
      <c r="D172" s="25">
        <v>0</v>
      </c>
      <c r="E172" s="25">
        <f t="shared" si="5"/>
        <v>0</v>
      </c>
      <c r="F172" s="5">
        <v>4.01</v>
      </c>
      <c r="G172" s="25">
        <f t="shared" si="4"/>
        <v>0</v>
      </c>
      <c r="H172" s="5"/>
      <c r="I172" s="5"/>
      <c r="J172" s="5"/>
      <c r="K172" s="25">
        <f>СВОД_2014!D174+янв.14!H172-янв.14!G172</f>
        <v>0</v>
      </c>
    </row>
    <row r="173" spans="1:11" x14ac:dyDescent="0.25">
      <c r="A173" s="5"/>
      <c r="B173" s="5">
        <v>176</v>
      </c>
      <c r="C173" s="25">
        <v>0</v>
      </c>
      <c r="D173" s="25">
        <v>0</v>
      </c>
      <c r="E173" s="25">
        <f t="shared" si="5"/>
        <v>0</v>
      </c>
      <c r="F173" s="5">
        <v>4.01</v>
      </c>
      <c r="G173" s="25">
        <f t="shared" si="4"/>
        <v>0</v>
      </c>
      <c r="H173" s="5"/>
      <c r="I173" s="5"/>
      <c r="J173" s="5"/>
      <c r="K173" s="25">
        <f>СВОД_2014!D175+янв.14!H173-янв.14!G173</f>
        <v>0</v>
      </c>
    </row>
    <row r="174" spans="1:11" x14ac:dyDescent="0.25">
      <c r="A174" s="5"/>
      <c r="B174" s="5">
        <v>177</v>
      </c>
      <c r="C174" s="25">
        <v>0</v>
      </c>
      <c r="D174" s="25">
        <v>0</v>
      </c>
      <c r="E174" s="25">
        <f t="shared" si="5"/>
        <v>0</v>
      </c>
      <c r="F174" s="5">
        <v>4.01</v>
      </c>
      <c r="G174" s="25">
        <f t="shared" si="4"/>
        <v>0</v>
      </c>
      <c r="H174" s="5"/>
      <c r="I174" s="5"/>
      <c r="J174" s="5"/>
      <c r="K174" s="25">
        <f>СВОД_2014!D176+янв.14!H174-янв.14!G174</f>
        <v>0</v>
      </c>
    </row>
    <row r="175" spans="1:11" x14ac:dyDescent="0.25">
      <c r="A175" s="5"/>
      <c r="B175" s="5">
        <v>178</v>
      </c>
      <c r="C175" s="25">
        <v>0</v>
      </c>
      <c r="D175" s="25">
        <v>0</v>
      </c>
      <c r="E175" s="25">
        <f t="shared" si="5"/>
        <v>0</v>
      </c>
      <c r="F175" s="5">
        <v>4.01</v>
      </c>
      <c r="G175" s="25">
        <f t="shared" si="4"/>
        <v>0</v>
      </c>
      <c r="H175" s="5"/>
      <c r="I175" s="5"/>
      <c r="J175" s="5"/>
      <c r="K175" s="25">
        <f>СВОД_2014!D177+янв.14!H175-янв.14!G175</f>
        <v>0</v>
      </c>
    </row>
    <row r="176" spans="1:11" x14ac:dyDescent="0.25">
      <c r="A176" s="5"/>
      <c r="B176" s="5">
        <v>179</v>
      </c>
      <c r="C176" s="25">
        <v>0</v>
      </c>
      <c r="D176" s="25">
        <v>0</v>
      </c>
      <c r="E176" s="25">
        <f t="shared" si="5"/>
        <v>0</v>
      </c>
      <c r="F176" s="5">
        <v>4.01</v>
      </c>
      <c r="G176" s="25">
        <f t="shared" si="4"/>
        <v>0</v>
      </c>
      <c r="H176" s="5"/>
      <c r="I176" s="5"/>
      <c r="J176" s="5"/>
      <c r="K176" s="25">
        <f>СВОД_2014!D178+янв.14!H176-янв.14!G176</f>
        <v>0</v>
      </c>
    </row>
    <row r="177" spans="1:11" x14ac:dyDescent="0.25">
      <c r="A177" s="5"/>
      <c r="B177" s="5">
        <v>180</v>
      </c>
      <c r="C177" s="25">
        <v>0</v>
      </c>
      <c r="D177" s="25">
        <v>0</v>
      </c>
      <c r="E177" s="25">
        <f t="shared" si="5"/>
        <v>0</v>
      </c>
      <c r="F177" s="5">
        <v>4.01</v>
      </c>
      <c r="G177" s="25">
        <f t="shared" si="4"/>
        <v>0</v>
      </c>
      <c r="H177" s="5"/>
      <c r="I177" s="5"/>
      <c r="J177" s="5"/>
      <c r="K177" s="25">
        <f>СВОД_2014!D179+янв.14!H177-янв.14!G177</f>
        <v>0</v>
      </c>
    </row>
    <row r="178" spans="1:11" x14ac:dyDescent="0.25">
      <c r="A178" s="5"/>
      <c r="B178" s="5">
        <v>181</v>
      </c>
      <c r="C178" s="25">
        <v>0</v>
      </c>
      <c r="D178" s="25">
        <v>0</v>
      </c>
      <c r="E178" s="25">
        <f t="shared" si="5"/>
        <v>0</v>
      </c>
      <c r="F178" s="5">
        <v>4.01</v>
      </c>
      <c r="G178" s="25">
        <f t="shared" si="4"/>
        <v>0</v>
      </c>
      <c r="H178" s="5"/>
      <c r="I178" s="5"/>
      <c r="J178" s="5"/>
      <c r="K178" s="25">
        <f>СВОД_2014!D180+янв.14!H178-янв.14!G178</f>
        <v>0</v>
      </c>
    </row>
    <row r="179" spans="1:11" x14ac:dyDescent="0.25">
      <c r="A179" s="5"/>
      <c r="B179" s="5">
        <v>182</v>
      </c>
      <c r="C179" s="25">
        <v>0</v>
      </c>
      <c r="D179" s="25">
        <v>0</v>
      </c>
      <c r="E179" s="25">
        <f t="shared" si="5"/>
        <v>0</v>
      </c>
      <c r="F179" s="5">
        <v>4.01</v>
      </c>
      <c r="G179" s="25">
        <f t="shared" si="4"/>
        <v>0</v>
      </c>
      <c r="H179" s="5"/>
      <c r="I179" s="5"/>
      <c r="J179" s="5"/>
      <c r="K179" s="25">
        <f>СВОД_2014!D181+янв.14!H179-янв.14!G179</f>
        <v>0</v>
      </c>
    </row>
    <row r="180" spans="1:11" x14ac:dyDescent="0.25">
      <c r="A180" s="5"/>
      <c r="B180" s="5">
        <v>183</v>
      </c>
      <c r="C180" s="25">
        <v>0</v>
      </c>
      <c r="D180" s="25">
        <v>0</v>
      </c>
      <c r="E180" s="25">
        <f t="shared" si="5"/>
        <v>0</v>
      </c>
      <c r="F180" s="5">
        <v>4.01</v>
      </c>
      <c r="G180" s="25">
        <f t="shared" si="4"/>
        <v>0</v>
      </c>
      <c r="H180" s="5"/>
      <c r="I180" s="5"/>
      <c r="J180" s="5"/>
      <c r="K180" s="25">
        <f>СВОД_2014!D182+янв.14!H180-янв.14!G180</f>
        <v>0</v>
      </c>
    </row>
    <row r="181" spans="1:11" x14ac:dyDescent="0.25">
      <c r="A181" s="5"/>
      <c r="B181" s="5">
        <v>184</v>
      </c>
      <c r="C181" s="25">
        <v>0</v>
      </c>
      <c r="D181" s="25">
        <v>0</v>
      </c>
      <c r="E181" s="25">
        <f t="shared" si="5"/>
        <v>0</v>
      </c>
      <c r="F181" s="5">
        <v>4.01</v>
      </c>
      <c r="G181" s="25">
        <f t="shared" si="4"/>
        <v>0</v>
      </c>
      <c r="H181" s="5"/>
      <c r="I181" s="5"/>
      <c r="J181" s="5"/>
      <c r="K181" s="25">
        <f>СВОД_2014!D183+янв.14!H181-янв.14!G181</f>
        <v>0</v>
      </c>
    </row>
    <row r="182" spans="1:11" x14ac:dyDescent="0.25">
      <c r="A182" s="5"/>
      <c r="B182" s="5">
        <v>185</v>
      </c>
      <c r="C182" s="25">
        <v>0</v>
      </c>
      <c r="D182" s="25">
        <v>0</v>
      </c>
      <c r="E182" s="25">
        <f t="shared" si="5"/>
        <v>0</v>
      </c>
      <c r="F182" s="5">
        <v>4.01</v>
      </c>
      <c r="G182" s="25">
        <f t="shared" si="4"/>
        <v>0</v>
      </c>
      <c r="H182" s="5"/>
      <c r="I182" s="5"/>
      <c r="J182" s="5"/>
      <c r="K182" s="25">
        <f>СВОД_2014!D184+янв.14!H182-янв.14!G182</f>
        <v>0</v>
      </c>
    </row>
    <row r="183" spans="1:11" x14ac:dyDescent="0.25">
      <c r="A183" s="5"/>
      <c r="B183" s="5">
        <v>186</v>
      </c>
      <c r="C183" s="25">
        <v>0</v>
      </c>
      <c r="D183" s="25">
        <v>0</v>
      </c>
      <c r="E183" s="25">
        <f t="shared" si="5"/>
        <v>0</v>
      </c>
      <c r="F183" s="5">
        <v>4.01</v>
      </c>
      <c r="G183" s="25">
        <f t="shared" si="4"/>
        <v>0</v>
      </c>
      <c r="H183" s="5"/>
      <c r="I183" s="5"/>
      <c r="J183" s="5"/>
      <c r="K183" s="25">
        <f>СВОД_2014!D185+янв.14!H183-янв.14!G183</f>
        <v>0</v>
      </c>
    </row>
    <row r="184" spans="1:11" x14ac:dyDescent="0.25">
      <c r="A184" s="5"/>
      <c r="B184" s="5">
        <v>187</v>
      </c>
      <c r="C184" s="25">
        <v>0</v>
      </c>
      <c r="D184" s="25">
        <v>0</v>
      </c>
      <c r="E184" s="25">
        <f t="shared" si="5"/>
        <v>0</v>
      </c>
      <c r="F184" s="5">
        <v>4.01</v>
      </c>
      <c r="G184" s="25">
        <f t="shared" si="4"/>
        <v>0</v>
      </c>
      <c r="H184" s="5"/>
      <c r="I184" s="5"/>
      <c r="J184" s="5"/>
      <c r="K184" s="25">
        <f>СВОД_2014!D186+янв.14!H184-янв.14!G184</f>
        <v>0</v>
      </c>
    </row>
    <row r="185" spans="1:11" x14ac:dyDescent="0.25">
      <c r="A185" s="5"/>
      <c r="B185" s="5">
        <v>188</v>
      </c>
      <c r="C185" s="25">
        <v>0</v>
      </c>
      <c r="D185" s="25">
        <v>0</v>
      </c>
      <c r="E185" s="25">
        <f t="shared" si="5"/>
        <v>0</v>
      </c>
      <c r="F185" s="5">
        <v>4.01</v>
      </c>
      <c r="G185" s="25">
        <f t="shared" si="4"/>
        <v>0</v>
      </c>
      <c r="H185" s="5"/>
      <c r="I185" s="5"/>
      <c r="J185" s="5"/>
      <c r="K185" s="25">
        <f>СВОД_2014!D187+янв.14!H185-янв.14!G185</f>
        <v>0</v>
      </c>
    </row>
    <row r="186" spans="1:11" x14ac:dyDescent="0.25">
      <c r="A186" s="5"/>
      <c r="B186" s="5">
        <v>189</v>
      </c>
      <c r="C186" s="25">
        <v>0</v>
      </c>
      <c r="D186" s="25">
        <v>0</v>
      </c>
      <c r="E186" s="25">
        <f t="shared" si="5"/>
        <v>0</v>
      </c>
      <c r="F186" s="5">
        <v>4.01</v>
      </c>
      <c r="G186" s="25">
        <f t="shared" si="4"/>
        <v>0</v>
      </c>
      <c r="H186" s="5"/>
      <c r="I186" s="5"/>
      <c r="J186" s="5"/>
      <c r="K186" s="25">
        <f>СВОД_2014!D188+янв.14!H186-янв.14!G186</f>
        <v>0</v>
      </c>
    </row>
    <row r="187" spans="1:11" x14ac:dyDescent="0.25">
      <c r="A187" s="5"/>
      <c r="B187" s="5">
        <v>190</v>
      </c>
      <c r="C187" s="25">
        <v>0</v>
      </c>
      <c r="D187" s="25">
        <v>0</v>
      </c>
      <c r="E187" s="25">
        <f t="shared" si="5"/>
        <v>0</v>
      </c>
      <c r="F187" s="5">
        <v>4.01</v>
      </c>
      <c r="G187" s="25">
        <f t="shared" si="4"/>
        <v>0</v>
      </c>
      <c r="H187" s="5"/>
      <c r="I187" s="5"/>
      <c r="J187" s="5"/>
      <c r="K187" s="25">
        <f>СВОД_2014!D189+янв.14!H187-янв.14!G187</f>
        <v>0</v>
      </c>
    </row>
    <row r="188" spans="1:11" x14ac:dyDescent="0.25">
      <c r="A188" s="5"/>
      <c r="B188" s="5">
        <v>191</v>
      </c>
      <c r="C188" s="25">
        <v>0</v>
      </c>
      <c r="D188" s="25">
        <v>0</v>
      </c>
      <c r="E188" s="25">
        <f t="shared" si="5"/>
        <v>0</v>
      </c>
      <c r="F188" s="5">
        <v>4.01</v>
      </c>
      <c r="G188" s="25">
        <f t="shared" si="4"/>
        <v>0</v>
      </c>
      <c r="H188" s="5"/>
      <c r="I188" s="5"/>
      <c r="J188" s="5"/>
      <c r="K188" s="25">
        <f>СВОД_2014!D190+янв.14!H188-янв.14!G188</f>
        <v>0</v>
      </c>
    </row>
    <row r="189" spans="1:11" x14ac:dyDescent="0.25">
      <c r="A189" s="5"/>
      <c r="B189" s="5">
        <v>192</v>
      </c>
      <c r="C189" s="25">
        <v>0</v>
      </c>
      <c r="D189" s="25">
        <v>0</v>
      </c>
      <c r="E189" s="25">
        <f t="shared" si="5"/>
        <v>0</v>
      </c>
      <c r="F189" s="5">
        <v>4.01</v>
      </c>
      <c r="G189" s="25">
        <f t="shared" si="4"/>
        <v>0</v>
      </c>
      <c r="H189" s="5"/>
      <c r="I189" s="5"/>
      <c r="J189" s="5"/>
      <c r="K189" s="25">
        <f>СВОД_2014!D191+янв.14!H189-янв.14!G189</f>
        <v>0</v>
      </c>
    </row>
    <row r="190" spans="1:11" x14ac:dyDescent="0.25">
      <c r="A190" s="5"/>
      <c r="B190" s="5">
        <v>193</v>
      </c>
      <c r="C190" s="25">
        <v>0</v>
      </c>
      <c r="D190" s="25">
        <v>0</v>
      </c>
      <c r="E190" s="25">
        <f t="shared" si="5"/>
        <v>0</v>
      </c>
      <c r="F190" s="5">
        <v>4.01</v>
      </c>
      <c r="G190" s="25">
        <f t="shared" si="4"/>
        <v>0</v>
      </c>
      <c r="H190" s="5"/>
      <c r="I190" s="5"/>
      <c r="J190" s="5"/>
      <c r="K190" s="25">
        <f>СВОД_2014!D192+янв.14!H190-янв.14!G190</f>
        <v>0</v>
      </c>
    </row>
    <row r="191" spans="1:11" x14ac:dyDescent="0.25">
      <c r="A191" s="5"/>
      <c r="B191" s="5">
        <v>194</v>
      </c>
      <c r="C191" s="25">
        <v>0</v>
      </c>
      <c r="D191" s="25">
        <v>0</v>
      </c>
      <c r="E191" s="25">
        <f t="shared" si="5"/>
        <v>0</v>
      </c>
      <c r="F191" s="5">
        <v>4.01</v>
      </c>
      <c r="G191" s="25">
        <f t="shared" si="4"/>
        <v>0</v>
      </c>
      <c r="H191" s="5"/>
      <c r="I191" s="5"/>
      <c r="J191" s="5"/>
      <c r="K191" s="25">
        <f>СВОД_2014!D193+янв.14!H191-янв.14!G191</f>
        <v>0</v>
      </c>
    </row>
    <row r="192" spans="1:11" x14ac:dyDescent="0.25">
      <c r="A192" s="5"/>
      <c r="B192" s="5">
        <v>195</v>
      </c>
      <c r="C192" s="25">
        <v>0</v>
      </c>
      <c r="D192" s="25">
        <v>0</v>
      </c>
      <c r="E192" s="25">
        <f t="shared" si="5"/>
        <v>0</v>
      </c>
      <c r="F192" s="5">
        <v>4.01</v>
      </c>
      <c r="G192" s="25">
        <f t="shared" si="4"/>
        <v>0</v>
      </c>
      <c r="H192" s="5"/>
      <c r="I192" s="5"/>
      <c r="J192" s="5"/>
      <c r="K192" s="25">
        <f>СВОД_2014!D194+янв.14!H192-янв.14!G192</f>
        <v>0</v>
      </c>
    </row>
    <row r="193" spans="1:11" x14ac:dyDescent="0.25">
      <c r="A193" s="5"/>
      <c r="B193" s="5">
        <v>196</v>
      </c>
      <c r="C193" s="25">
        <v>0</v>
      </c>
      <c r="D193" s="25">
        <v>0</v>
      </c>
      <c r="E193" s="25">
        <f t="shared" si="5"/>
        <v>0</v>
      </c>
      <c r="F193" s="5">
        <v>4.01</v>
      </c>
      <c r="G193" s="25">
        <f t="shared" si="4"/>
        <v>0</v>
      </c>
      <c r="H193" s="5"/>
      <c r="I193" s="5"/>
      <c r="J193" s="5"/>
      <c r="K193" s="25">
        <f>СВОД_2014!D195+янв.14!H193-янв.14!G193</f>
        <v>0</v>
      </c>
    </row>
    <row r="194" spans="1:11" x14ac:dyDescent="0.25">
      <c r="A194" s="5"/>
      <c r="B194" s="5">
        <v>197</v>
      </c>
      <c r="C194" s="25">
        <v>0</v>
      </c>
      <c r="D194" s="25">
        <v>0</v>
      </c>
      <c r="E194" s="25">
        <f t="shared" si="5"/>
        <v>0</v>
      </c>
      <c r="F194" s="5">
        <v>4.01</v>
      </c>
      <c r="G194" s="25">
        <f t="shared" si="4"/>
        <v>0</v>
      </c>
      <c r="H194" s="5"/>
      <c r="I194" s="5"/>
      <c r="J194" s="5"/>
      <c r="K194" s="25">
        <f>СВОД_2014!D196+янв.14!H194-янв.14!G194</f>
        <v>0</v>
      </c>
    </row>
    <row r="195" spans="1:11" x14ac:dyDescent="0.25">
      <c r="A195" s="5"/>
      <c r="B195" s="5">
        <v>198</v>
      </c>
      <c r="C195" s="25">
        <v>0</v>
      </c>
      <c r="D195" s="25">
        <v>0</v>
      </c>
      <c r="E195" s="25">
        <f t="shared" si="5"/>
        <v>0</v>
      </c>
      <c r="F195" s="5">
        <v>4.01</v>
      </c>
      <c r="G195" s="25">
        <f t="shared" si="4"/>
        <v>0</v>
      </c>
      <c r="H195" s="5"/>
      <c r="I195" s="5"/>
      <c r="J195" s="5"/>
      <c r="K195" s="25">
        <f>СВОД_2014!D197+янв.14!H195-янв.14!G195</f>
        <v>0</v>
      </c>
    </row>
    <row r="196" spans="1:11" x14ac:dyDescent="0.25">
      <c r="A196" s="5"/>
      <c r="B196" s="5">
        <v>199</v>
      </c>
      <c r="C196" s="25">
        <v>0</v>
      </c>
      <c r="D196" s="25">
        <v>0</v>
      </c>
      <c r="E196" s="25">
        <f t="shared" si="5"/>
        <v>0</v>
      </c>
      <c r="F196" s="5">
        <v>4.01</v>
      </c>
      <c r="G196" s="25">
        <f t="shared" si="4"/>
        <v>0</v>
      </c>
      <c r="H196" s="5"/>
      <c r="I196" s="5"/>
      <c r="J196" s="5"/>
      <c r="K196" s="25">
        <f>СВОД_2014!D198+янв.14!H196-янв.14!G196</f>
        <v>0</v>
      </c>
    </row>
    <row r="197" spans="1:11" x14ac:dyDescent="0.25">
      <c r="A197" s="5"/>
      <c r="B197" s="5">
        <v>200</v>
      </c>
      <c r="C197" s="25">
        <v>0</v>
      </c>
      <c r="D197" s="25">
        <v>0</v>
      </c>
      <c r="E197" s="25">
        <f t="shared" si="5"/>
        <v>0</v>
      </c>
      <c r="F197" s="5">
        <v>4.01</v>
      </c>
      <c r="G197" s="25">
        <f t="shared" ref="G197:G260" si="6">F197*E197</f>
        <v>0</v>
      </c>
      <c r="H197" s="5"/>
      <c r="I197" s="5"/>
      <c r="J197" s="5"/>
      <c r="K197" s="25">
        <f>СВОД_2014!D199+янв.14!H197-янв.14!G197</f>
        <v>0</v>
      </c>
    </row>
    <row r="198" spans="1:11" x14ac:dyDescent="0.25">
      <c r="A198" s="5"/>
      <c r="B198" s="5">
        <v>201</v>
      </c>
      <c r="C198" s="25">
        <v>0</v>
      </c>
      <c r="D198" s="25">
        <v>0</v>
      </c>
      <c r="E198" s="25">
        <f t="shared" ref="E198:E261" si="7">D198-C198</f>
        <v>0</v>
      </c>
      <c r="F198" s="5">
        <v>4.01</v>
      </c>
      <c r="G198" s="25">
        <f t="shared" si="6"/>
        <v>0</v>
      </c>
      <c r="H198" s="5"/>
      <c r="I198" s="5"/>
      <c r="J198" s="5"/>
      <c r="K198" s="25">
        <f>СВОД_2014!D200+янв.14!H198-янв.14!G198</f>
        <v>0</v>
      </c>
    </row>
    <row r="199" spans="1:11" x14ac:dyDescent="0.25">
      <c r="A199" s="5"/>
      <c r="B199" s="5">
        <v>202</v>
      </c>
      <c r="C199" s="25">
        <v>0</v>
      </c>
      <c r="D199" s="25">
        <v>0</v>
      </c>
      <c r="E199" s="25">
        <f t="shared" si="7"/>
        <v>0</v>
      </c>
      <c r="F199" s="5">
        <v>4.01</v>
      </c>
      <c r="G199" s="25">
        <f t="shared" si="6"/>
        <v>0</v>
      </c>
      <c r="H199" s="5"/>
      <c r="I199" s="5"/>
      <c r="J199" s="5"/>
      <c r="K199" s="25">
        <f>СВОД_2014!D201+янв.14!H199-янв.14!G199</f>
        <v>0</v>
      </c>
    </row>
    <row r="200" spans="1:11" x14ac:dyDescent="0.25">
      <c r="A200" s="5"/>
      <c r="B200" s="5">
        <v>203</v>
      </c>
      <c r="C200" s="25">
        <v>0</v>
      </c>
      <c r="D200" s="25">
        <v>0</v>
      </c>
      <c r="E200" s="25">
        <f t="shared" si="7"/>
        <v>0</v>
      </c>
      <c r="F200" s="5">
        <v>4.01</v>
      </c>
      <c r="G200" s="25">
        <f t="shared" si="6"/>
        <v>0</v>
      </c>
      <c r="H200" s="5"/>
      <c r="I200" s="5"/>
      <c r="J200" s="5"/>
      <c r="K200" s="25">
        <f>СВОД_2014!D202+янв.14!H200-янв.14!G200</f>
        <v>0</v>
      </c>
    </row>
    <row r="201" spans="1:11" x14ac:dyDescent="0.25">
      <c r="A201" s="5"/>
      <c r="B201" s="5">
        <v>205</v>
      </c>
      <c r="C201" s="25">
        <v>0</v>
      </c>
      <c r="D201" s="25">
        <v>0</v>
      </c>
      <c r="E201" s="25">
        <f t="shared" si="7"/>
        <v>0</v>
      </c>
      <c r="F201" s="5">
        <v>4.01</v>
      </c>
      <c r="G201" s="25">
        <f t="shared" si="6"/>
        <v>0</v>
      </c>
      <c r="H201" s="5"/>
      <c r="I201" s="5"/>
      <c r="J201" s="5"/>
      <c r="K201" s="25">
        <f>СВОД_2014!D203+янв.14!H201-янв.14!G201</f>
        <v>0</v>
      </c>
    </row>
    <row r="202" spans="1:11" x14ac:dyDescent="0.25">
      <c r="A202" s="5"/>
      <c r="B202" s="5">
        <v>206</v>
      </c>
      <c r="C202" s="25">
        <v>0</v>
      </c>
      <c r="D202" s="25">
        <v>0</v>
      </c>
      <c r="E202" s="25">
        <f t="shared" si="7"/>
        <v>0</v>
      </c>
      <c r="F202" s="5">
        <v>4.01</v>
      </c>
      <c r="G202" s="25">
        <f t="shared" si="6"/>
        <v>0</v>
      </c>
      <c r="H202" s="5"/>
      <c r="I202" s="5"/>
      <c r="J202" s="5"/>
      <c r="K202" s="25">
        <f>СВОД_2014!D204+янв.14!H202-янв.14!G202</f>
        <v>0</v>
      </c>
    </row>
    <row r="203" spans="1:11" x14ac:dyDescent="0.25">
      <c r="A203" s="5"/>
      <c r="B203" s="5">
        <v>207</v>
      </c>
      <c r="C203" s="25">
        <v>0</v>
      </c>
      <c r="D203" s="25">
        <v>0</v>
      </c>
      <c r="E203" s="25">
        <f t="shared" si="7"/>
        <v>0</v>
      </c>
      <c r="F203" s="5">
        <v>4.01</v>
      </c>
      <c r="G203" s="25">
        <f t="shared" si="6"/>
        <v>0</v>
      </c>
      <c r="H203" s="5"/>
      <c r="I203" s="5"/>
      <c r="J203" s="5"/>
      <c r="K203" s="25">
        <f>СВОД_2014!D205+янв.14!H203-янв.14!G203</f>
        <v>0</v>
      </c>
    </row>
    <row r="204" spans="1:11" x14ac:dyDescent="0.25">
      <c r="A204" s="5"/>
      <c r="B204" s="5">
        <v>208</v>
      </c>
      <c r="C204" s="25">
        <v>0</v>
      </c>
      <c r="D204" s="25">
        <v>0</v>
      </c>
      <c r="E204" s="25">
        <f t="shared" si="7"/>
        <v>0</v>
      </c>
      <c r="F204" s="5">
        <v>4.01</v>
      </c>
      <c r="G204" s="25">
        <f t="shared" si="6"/>
        <v>0</v>
      </c>
      <c r="H204" s="5"/>
      <c r="I204" s="5"/>
      <c r="J204" s="5"/>
      <c r="K204" s="25">
        <f>СВОД_2014!D206+янв.14!H204-янв.14!G204</f>
        <v>0</v>
      </c>
    </row>
    <row r="205" spans="1:11" x14ac:dyDescent="0.25">
      <c r="A205" s="5"/>
      <c r="B205" s="5">
        <v>209</v>
      </c>
      <c r="C205" s="25">
        <v>0</v>
      </c>
      <c r="D205" s="25">
        <v>0</v>
      </c>
      <c r="E205" s="25">
        <f t="shared" si="7"/>
        <v>0</v>
      </c>
      <c r="F205" s="5">
        <v>4.01</v>
      </c>
      <c r="G205" s="25">
        <f t="shared" si="6"/>
        <v>0</v>
      </c>
      <c r="H205" s="5"/>
      <c r="I205" s="5"/>
      <c r="J205" s="5"/>
      <c r="K205" s="25">
        <f>СВОД_2014!D207+янв.14!H205-янв.14!G205</f>
        <v>0</v>
      </c>
    </row>
    <row r="206" spans="1:11" x14ac:dyDescent="0.25">
      <c r="A206" s="5"/>
      <c r="B206" s="5">
        <v>210</v>
      </c>
      <c r="C206" s="25">
        <v>0</v>
      </c>
      <c r="D206" s="25">
        <v>0</v>
      </c>
      <c r="E206" s="25">
        <f t="shared" si="7"/>
        <v>0</v>
      </c>
      <c r="F206" s="5">
        <v>4.01</v>
      </c>
      <c r="G206" s="25">
        <f t="shared" si="6"/>
        <v>0</v>
      </c>
      <c r="H206" s="5"/>
      <c r="I206" s="5"/>
      <c r="J206" s="5"/>
      <c r="K206" s="25">
        <f>СВОД_2014!D208+янв.14!H206-янв.14!G206</f>
        <v>0</v>
      </c>
    </row>
    <row r="207" spans="1:11" x14ac:dyDescent="0.25">
      <c r="A207" s="5"/>
      <c r="B207" s="5">
        <v>211</v>
      </c>
      <c r="C207" s="25">
        <v>0</v>
      </c>
      <c r="D207" s="25">
        <v>0</v>
      </c>
      <c r="E207" s="25">
        <f t="shared" si="7"/>
        <v>0</v>
      </c>
      <c r="F207" s="5">
        <v>4.01</v>
      </c>
      <c r="G207" s="25">
        <f t="shared" si="6"/>
        <v>0</v>
      </c>
      <c r="H207" s="5"/>
      <c r="I207" s="5"/>
      <c r="J207" s="5"/>
      <c r="K207" s="25">
        <f>СВОД_2014!D209+янв.14!H207-янв.14!G207</f>
        <v>0</v>
      </c>
    </row>
    <row r="208" spans="1:11" x14ac:dyDescent="0.25">
      <c r="A208" s="5"/>
      <c r="B208" s="5">
        <v>212</v>
      </c>
      <c r="C208" s="25">
        <v>0</v>
      </c>
      <c r="D208" s="25">
        <v>0</v>
      </c>
      <c r="E208" s="25">
        <f t="shared" si="7"/>
        <v>0</v>
      </c>
      <c r="F208" s="5">
        <v>4.01</v>
      </c>
      <c r="G208" s="25">
        <f t="shared" si="6"/>
        <v>0</v>
      </c>
      <c r="H208" s="5"/>
      <c r="I208" s="5"/>
      <c r="J208" s="5"/>
      <c r="K208" s="25">
        <f>СВОД_2014!D210+янв.14!H208-янв.14!G208</f>
        <v>0</v>
      </c>
    </row>
    <row r="209" spans="1:11" x14ac:dyDescent="0.25">
      <c r="A209" s="5"/>
      <c r="B209" s="5">
        <v>213</v>
      </c>
      <c r="C209" s="25">
        <v>0</v>
      </c>
      <c r="D209" s="25">
        <v>0</v>
      </c>
      <c r="E209" s="25">
        <f t="shared" si="7"/>
        <v>0</v>
      </c>
      <c r="F209" s="5">
        <v>4.01</v>
      </c>
      <c r="G209" s="25">
        <f t="shared" si="6"/>
        <v>0</v>
      </c>
      <c r="H209" s="5"/>
      <c r="I209" s="5"/>
      <c r="J209" s="5"/>
      <c r="K209" s="25">
        <f>СВОД_2014!D211+янв.14!H209-янв.14!G209</f>
        <v>0</v>
      </c>
    </row>
    <row r="210" spans="1:11" x14ac:dyDescent="0.25">
      <c r="A210" s="5"/>
      <c r="B210" s="5">
        <v>214</v>
      </c>
      <c r="C210" s="25">
        <v>0</v>
      </c>
      <c r="D210" s="25">
        <v>0</v>
      </c>
      <c r="E210" s="25">
        <f t="shared" si="7"/>
        <v>0</v>
      </c>
      <c r="F210" s="5">
        <v>4.01</v>
      </c>
      <c r="G210" s="25">
        <f t="shared" si="6"/>
        <v>0</v>
      </c>
      <c r="H210" s="5"/>
      <c r="I210" s="5"/>
      <c r="J210" s="5"/>
      <c r="K210" s="25">
        <f>СВОД_2014!D212+янв.14!H210-янв.14!G210</f>
        <v>0</v>
      </c>
    </row>
    <row r="211" spans="1:11" x14ac:dyDescent="0.25">
      <c r="A211" s="5"/>
      <c r="B211" s="5">
        <v>215</v>
      </c>
      <c r="C211" s="25">
        <v>0</v>
      </c>
      <c r="D211" s="25">
        <v>0</v>
      </c>
      <c r="E211" s="25">
        <f t="shared" si="7"/>
        <v>0</v>
      </c>
      <c r="F211" s="5">
        <v>4.01</v>
      </c>
      <c r="G211" s="25">
        <f t="shared" si="6"/>
        <v>0</v>
      </c>
      <c r="H211" s="5"/>
      <c r="I211" s="5"/>
      <c r="J211" s="5"/>
      <c r="K211" s="25">
        <f>СВОД_2014!D213+янв.14!H211-янв.14!G211</f>
        <v>0</v>
      </c>
    </row>
    <row r="212" spans="1:11" x14ac:dyDescent="0.25">
      <c r="A212" s="5"/>
      <c r="B212" s="5">
        <v>216</v>
      </c>
      <c r="C212" s="25">
        <v>0</v>
      </c>
      <c r="D212" s="25">
        <v>0</v>
      </c>
      <c r="E212" s="25">
        <f t="shared" si="7"/>
        <v>0</v>
      </c>
      <c r="F212" s="5">
        <v>4.01</v>
      </c>
      <c r="G212" s="25">
        <f t="shared" si="6"/>
        <v>0</v>
      </c>
      <c r="H212" s="5"/>
      <c r="I212" s="5"/>
      <c r="J212" s="5"/>
      <c r="K212" s="25">
        <f>СВОД_2014!D214+янв.14!H212-янв.14!G212</f>
        <v>0</v>
      </c>
    </row>
    <row r="213" spans="1:11" x14ac:dyDescent="0.25">
      <c r="A213" s="5"/>
      <c r="B213" s="5">
        <v>217</v>
      </c>
      <c r="C213" s="25">
        <v>0</v>
      </c>
      <c r="D213" s="25">
        <v>0</v>
      </c>
      <c r="E213" s="25">
        <f t="shared" si="7"/>
        <v>0</v>
      </c>
      <c r="F213" s="5">
        <v>4.01</v>
      </c>
      <c r="G213" s="25">
        <f t="shared" si="6"/>
        <v>0</v>
      </c>
      <c r="H213" s="5"/>
      <c r="I213" s="5"/>
      <c r="J213" s="5"/>
      <c r="K213" s="25">
        <f>СВОД_2014!D215+янв.14!H213-янв.14!G213</f>
        <v>0</v>
      </c>
    </row>
    <row r="214" spans="1:11" x14ac:dyDescent="0.25">
      <c r="A214" s="5"/>
      <c r="B214" s="5">
        <v>218</v>
      </c>
      <c r="C214" s="25">
        <v>0</v>
      </c>
      <c r="D214" s="25">
        <v>0</v>
      </c>
      <c r="E214" s="25">
        <f t="shared" si="7"/>
        <v>0</v>
      </c>
      <c r="F214" s="5">
        <v>4.01</v>
      </c>
      <c r="G214" s="25">
        <f t="shared" si="6"/>
        <v>0</v>
      </c>
      <c r="H214" s="5"/>
      <c r="I214" s="5"/>
      <c r="J214" s="5"/>
      <c r="K214" s="25">
        <f>СВОД_2014!D216+янв.14!H214-янв.14!G214</f>
        <v>0</v>
      </c>
    </row>
    <row r="215" spans="1:11" x14ac:dyDescent="0.25">
      <c r="A215" s="5"/>
      <c r="B215" s="5">
        <v>219</v>
      </c>
      <c r="C215" s="25">
        <v>0</v>
      </c>
      <c r="D215" s="25">
        <v>0</v>
      </c>
      <c r="E215" s="25">
        <f t="shared" si="7"/>
        <v>0</v>
      </c>
      <c r="F215" s="5">
        <v>4.01</v>
      </c>
      <c r="G215" s="25">
        <f t="shared" si="6"/>
        <v>0</v>
      </c>
      <c r="H215" s="5"/>
      <c r="I215" s="5"/>
      <c r="J215" s="5"/>
      <c r="K215" s="25">
        <f>СВОД_2014!D217+янв.14!H215-янв.14!G215</f>
        <v>0</v>
      </c>
    </row>
    <row r="216" spans="1:11" x14ac:dyDescent="0.25">
      <c r="A216" s="5"/>
      <c r="B216" s="5">
        <v>220</v>
      </c>
      <c r="C216" s="25">
        <v>0</v>
      </c>
      <c r="D216" s="25">
        <v>0</v>
      </c>
      <c r="E216" s="25">
        <f t="shared" si="7"/>
        <v>0</v>
      </c>
      <c r="F216" s="5">
        <v>4.01</v>
      </c>
      <c r="G216" s="25">
        <f t="shared" si="6"/>
        <v>0</v>
      </c>
      <c r="H216" s="5"/>
      <c r="I216" s="5"/>
      <c r="J216" s="5"/>
      <c r="K216" s="25">
        <f>СВОД_2014!D218+янв.14!H216-янв.14!G216</f>
        <v>0</v>
      </c>
    </row>
    <row r="217" spans="1:11" x14ac:dyDescent="0.25">
      <c r="A217" s="5"/>
      <c r="B217" s="5">
        <v>221</v>
      </c>
      <c r="C217" s="25">
        <v>0</v>
      </c>
      <c r="D217" s="25">
        <v>0</v>
      </c>
      <c r="E217" s="25">
        <f t="shared" si="7"/>
        <v>0</v>
      </c>
      <c r="F217" s="5">
        <v>4.01</v>
      </c>
      <c r="G217" s="25">
        <f t="shared" si="6"/>
        <v>0</v>
      </c>
      <c r="H217" s="5"/>
      <c r="I217" s="5"/>
      <c r="J217" s="5"/>
      <c r="K217" s="25">
        <f>СВОД_2014!D219+янв.14!H217-янв.14!G217</f>
        <v>0</v>
      </c>
    </row>
    <row r="218" spans="1:11" x14ac:dyDescent="0.25">
      <c r="A218" s="5"/>
      <c r="B218" s="5">
        <v>222</v>
      </c>
      <c r="C218" s="25">
        <v>0</v>
      </c>
      <c r="D218" s="25">
        <v>0</v>
      </c>
      <c r="E218" s="25">
        <f t="shared" si="7"/>
        <v>0</v>
      </c>
      <c r="F218" s="5">
        <v>4.01</v>
      </c>
      <c r="G218" s="25">
        <f t="shared" si="6"/>
        <v>0</v>
      </c>
      <c r="H218" s="5"/>
      <c r="I218" s="5"/>
      <c r="J218" s="5"/>
      <c r="K218" s="25">
        <f>СВОД_2014!D220+янв.14!H218-янв.14!G218</f>
        <v>0</v>
      </c>
    </row>
    <row r="219" spans="1:11" x14ac:dyDescent="0.25">
      <c r="A219" s="5"/>
      <c r="B219" s="5">
        <v>223</v>
      </c>
      <c r="C219" s="25">
        <v>0</v>
      </c>
      <c r="D219" s="25">
        <v>0</v>
      </c>
      <c r="E219" s="25">
        <f t="shared" si="7"/>
        <v>0</v>
      </c>
      <c r="F219" s="5">
        <v>4.01</v>
      </c>
      <c r="G219" s="25">
        <f t="shared" si="6"/>
        <v>0</v>
      </c>
      <c r="H219" s="5"/>
      <c r="I219" s="5"/>
      <c r="J219" s="5"/>
      <c r="K219" s="25">
        <f>СВОД_2014!D221+янв.14!H219-янв.14!G219</f>
        <v>0</v>
      </c>
    </row>
    <row r="220" spans="1:11" x14ac:dyDescent="0.25">
      <c r="A220" s="5"/>
      <c r="B220" s="5">
        <v>224</v>
      </c>
      <c r="C220" s="25">
        <v>0</v>
      </c>
      <c r="D220" s="25">
        <v>0</v>
      </c>
      <c r="E220" s="25">
        <f t="shared" si="7"/>
        <v>0</v>
      </c>
      <c r="F220" s="5">
        <v>4.01</v>
      </c>
      <c r="G220" s="25">
        <f t="shared" si="6"/>
        <v>0</v>
      </c>
      <c r="H220" s="5"/>
      <c r="I220" s="5"/>
      <c r="J220" s="5"/>
      <c r="K220" s="25">
        <f>СВОД_2014!D222+янв.14!H220-янв.14!G220</f>
        <v>0</v>
      </c>
    </row>
    <row r="221" spans="1:11" x14ac:dyDescent="0.25">
      <c r="A221" s="5"/>
      <c r="B221" s="5">
        <v>225</v>
      </c>
      <c r="C221" s="25">
        <v>0</v>
      </c>
      <c r="D221" s="25">
        <v>0</v>
      </c>
      <c r="E221" s="25">
        <f t="shared" si="7"/>
        <v>0</v>
      </c>
      <c r="F221" s="5">
        <v>4.01</v>
      </c>
      <c r="G221" s="25">
        <f t="shared" si="6"/>
        <v>0</v>
      </c>
      <c r="H221" s="5"/>
      <c r="I221" s="5"/>
      <c r="J221" s="5"/>
      <c r="K221" s="25">
        <f>СВОД_2014!D223+янв.14!H221-янв.14!G221</f>
        <v>0</v>
      </c>
    </row>
    <row r="222" spans="1:11" x14ac:dyDescent="0.25">
      <c r="A222" s="5"/>
      <c r="B222" s="5">
        <v>226</v>
      </c>
      <c r="C222" s="25">
        <v>0</v>
      </c>
      <c r="D222" s="25">
        <v>0</v>
      </c>
      <c r="E222" s="25">
        <f t="shared" si="7"/>
        <v>0</v>
      </c>
      <c r="F222" s="5">
        <v>4.01</v>
      </c>
      <c r="G222" s="25">
        <f t="shared" si="6"/>
        <v>0</v>
      </c>
      <c r="H222" s="5"/>
      <c r="I222" s="5"/>
      <c r="J222" s="5"/>
      <c r="K222" s="25">
        <f>СВОД_2014!D224+янв.14!H222-янв.14!G222</f>
        <v>0</v>
      </c>
    </row>
    <row r="223" spans="1:11" x14ac:dyDescent="0.25">
      <c r="A223" s="5"/>
      <c r="B223" s="5">
        <v>227</v>
      </c>
      <c r="C223" s="25">
        <v>0</v>
      </c>
      <c r="D223" s="25">
        <v>0</v>
      </c>
      <c r="E223" s="25">
        <f t="shared" si="7"/>
        <v>0</v>
      </c>
      <c r="F223" s="5">
        <v>4.01</v>
      </c>
      <c r="G223" s="25">
        <f t="shared" si="6"/>
        <v>0</v>
      </c>
      <c r="H223" s="5"/>
      <c r="I223" s="5"/>
      <c r="J223" s="5"/>
      <c r="K223" s="25">
        <f>СВОД_2014!D225+янв.14!H223-янв.14!G223</f>
        <v>0</v>
      </c>
    </row>
    <row r="224" spans="1:11" x14ac:dyDescent="0.25">
      <c r="A224" s="5"/>
      <c r="B224" s="5">
        <v>228</v>
      </c>
      <c r="C224" s="25">
        <v>0</v>
      </c>
      <c r="D224" s="25">
        <v>0</v>
      </c>
      <c r="E224" s="25">
        <f t="shared" si="7"/>
        <v>0</v>
      </c>
      <c r="F224" s="5">
        <v>4.01</v>
      </c>
      <c r="G224" s="25">
        <f t="shared" si="6"/>
        <v>0</v>
      </c>
      <c r="H224" s="5"/>
      <c r="I224" s="5"/>
      <c r="J224" s="5"/>
      <c r="K224" s="25">
        <f>СВОД_2014!D226+янв.14!H224-янв.14!G224</f>
        <v>0</v>
      </c>
    </row>
    <row r="225" spans="1:11" x14ac:dyDescent="0.25">
      <c r="A225" s="5"/>
      <c r="B225" s="5">
        <v>229</v>
      </c>
      <c r="C225" s="25">
        <v>0</v>
      </c>
      <c r="D225" s="25">
        <v>0</v>
      </c>
      <c r="E225" s="25">
        <f t="shared" si="7"/>
        <v>0</v>
      </c>
      <c r="F225" s="5">
        <v>4.01</v>
      </c>
      <c r="G225" s="25">
        <f t="shared" si="6"/>
        <v>0</v>
      </c>
      <c r="H225" s="5"/>
      <c r="I225" s="5"/>
      <c r="J225" s="5"/>
      <c r="K225" s="25">
        <f>СВОД_2014!D227+янв.14!H225-янв.14!G225</f>
        <v>0</v>
      </c>
    </row>
    <row r="226" spans="1:11" x14ac:dyDescent="0.25">
      <c r="A226" s="5"/>
      <c r="B226" s="5">
        <v>230</v>
      </c>
      <c r="C226" s="25">
        <v>0</v>
      </c>
      <c r="D226" s="25">
        <v>0</v>
      </c>
      <c r="E226" s="25">
        <f t="shared" si="7"/>
        <v>0</v>
      </c>
      <c r="F226" s="5">
        <v>4.01</v>
      </c>
      <c r="G226" s="25">
        <f t="shared" si="6"/>
        <v>0</v>
      </c>
      <c r="H226" s="5"/>
      <c r="I226" s="5"/>
      <c r="J226" s="5"/>
      <c r="K226" s="25">
        <f>СВОД_2014!D228+янв.14!H226-янв.14!G226</f>
        <v>0</v>
      </c>
    </row>
    <row r="227" spans="1:11" x14ac:dyDescent="0.25">
      <c r="A227" s="5"/>
      <c r="B227" s="5">
        <v>231</v>
      </c>
      <c r="C227" s="25">
        <v>0</v>
      </c>
      <c r="D227" s="25">
        <v>0</v>
      </c>
      <c r="E227" s="25">
        <f t="shared" si="7"/>
        <v>0</v>
      </c>
      <c r="F227" s="5">
        <v>4.01</v>
      </c>
      <c r="G227" s="25">
        <f t="shared" si="6"/>
        <v>0</v>
      </c>
      <c r="H227" s="5"/>
      <c r="I227" s="5"/>
      <c r="J227" s="5"/>
      <c r="K227" s="25">
        <f>СВОД_2014!D229+янв.14!H227-янв.14!G227</f>
        <v>0</v>
      </c>
    </row>
    <row r="228" spans="1:11" x14ac:dyDescent="0.25">
      <c r="A228" s="5"/>
      <c r="B228" s="5">
        <v>232</v>
      </c>
      <c r="C228" s="25">
        <v>0</v>
      </c>
      <c r="D228" s="25">
        <v>0</v>
      </c>
      <c r="E228" s="25">
        <f t="shared" si="7"/>
        <v>0</v>
      </c>
      <c r="F228" s="5">
        <v>4.01</v>
      </c>
      <c r="G228" s="25">
        <f t="shared" si="6"/>
        <v>0</v>
      </c>
      <c r="H228" s="5"/>
      <c r="I228" s="5"/>
      <c r="J228" s="5"/>
      <c r="K228" s="25">
        <f>СВОД_2014!D230+янв.14!H228-янв.14!G228</f>
        <v>0</v>
      </c>
    </row>
    <row r="229" spans="1:11" x14ac:dyDescent="0.25">
      <c r="A229" s="5"/>
      <c r="B229" s="5">
        <v>233</v>
      </c>
      <c r="C229" s="25">
        <v>0</v>
      </c>
      <c r="D229" s="25">
        <v>0</v>
      </c>
      <c r="E229" s="25">
        <f t="shared" si="7"/>
        <v>0</v>
      </c>
      <c r="F229" s="5">
        <v>4.01</v>
      </c>
      <c r="G229" s="25">
        <f t="shared" si="6"/>
        <v>0</v>
      </c>
      <c r="H229" s="5"/>
      <c r="I229" s="5"/>
      <c r="J229" s="5"/>
      <c r="K229" s="25">
        <f>СВОД_2014!D231+янв.14!H229-янв.14!G229</f>
        <v>0</v>
      </c>
    </row>
    <row r="230" spans="1:11" x14ac:dyDescent="0.25">
      <c r="A230" s="5"/>
      <c r="B230" s="5">
        <v>234</v>
      </c>
      <c r="C230" s="25">
        <v>0</v>
      </c>
      <c r="D230" s="25">
        <v>0</v>
      </c>
      <c r="E230" s="25">
        <f t="shared" si="7"/>
        <v>0</v>
      </c>
      <c r="F230" s="5">
        <v>4.01</v>
      </c>
      <c r="G230" s="25">
        <f t="shared" si="6"/>
        <v>0</v>
      </c>
      <c r="H230" s="5"/>
      <c r="I230" s="5"/>
      <c r="J230" s="5"/>
      <c r="K230" s="25">
        <f>СВОД_2014!D232+янв.14!H230-янв.14!G230</f>
        <v>0</v>
      </c>
    </row>
    <row r="231" spans="1:11" x14ac:dyDescent="0.25">
      <c r="A231" s="5"/>
      <c r="B231" s="5">
        <v>235</v>
      </c>
      <c r="C231" s="25">
        <v>0</v>
      </c>
      <c r="D231" s="25">
        <v>0</v>
      </c>
      <c r="E231" s="25">
        <f t="shared" si="7"/>
        <v>0</v>
      </c>
      <c r="F231" s="5">
        <v>4.01</v>
      </c>
      <c r="G231" s="25">
        <f t="shared" si="6"/>
        <v>0</v>
      </c>
      <c r="H231" s="5"/>
      <c r="I231" s="5"/>
      <c r="J231" s="5"/>
      <c r="K231" s="25">
        <f>СВОД_2014!D233+янв.14!H231-янв.14!G231</f>
        <v>0</v>
      </c>
    </row>
    <row r="232" spans="1:11" x14ac:dyDescent="0.25">
      <c r="A232" s="5"/>
      <c r="B232" s="5">
        <v>236</v>
      </c>
      <c r="C232" s="25">
        <v>0</v>
      </c>
      <c r="D232" s="25">
        <v>0</v>
      </c>
      <c r="E232" s="25">
        <f t="shared" si="7"/>
        <v>0</v>
      </c>
      <c r="F232" s="5">
        <v>4.01</v>
      </c>
      <c r="G232" s="25">
        <f t="shared" si="6"/>
        <v>0</v>
      </c>
      <c r="H232" s="5"/>
      <c r="I232" s="5"/>
      <c r="J232" s="5"/>
      <c r="K232" s="25">
        <f>СВОД_2014!D234+янв.14!H232-янв.14!G232</f>
        <v>0</v>
      </c>
    </row>
    <row r="233" spans="1:11" x14ac:dyDescent="0.25">
      <c r="A233" s="5"/>
      <c r="B233" s="5">
        <v>237</v>
      </c>
      <c r="C233" s="25">
        <v>0</v>
      </c>
      <c r="D233" s="25">
        <v>0</v>
      </c>
      <c r="E233" s="25">
        <f t="shared" si="7"/>
        <v>0</v>
      </c>
      <c r="F233" s="5">
        <v>4.01</v>
      </c>
      <c r="G233" s="25">
        <f t="shared" si="6"/>
        <v>0</v>
      </c>
      <c r="H233" s="5"/>
      <c r="I233" s="5"/>
      <c r="J233" s="5"/>
      <c r="K233" s="25">
        <f>СВОД_2014!D235+янв.14!H233-янв.14!G233</f>
        <v>0</v>
      </c>
    </row>
    <row r="234" spans="1:11" x14ac:dyDescent="0.25">
      <c r="A234" s="5"/>
      <c r="B234" s="5">
        <v>238</v>
      </c>
      <c r="C234" s="25">
        <v>0</v>
      </c>
      <c r="D234" s="25">
        <v>0</v>
      </c>
      <c r="E234" s="25">
        <f t="shared" si="7"/>
        <v>0</v>
      </c>
      <c r="F234" s="5">
        <v>4.01</v>
      </c>
      <c r="G234" s="25">
        <f t="shared" si="6"/>
        <v>0</v>
      </c>
      <c r="H234" s="5"/>
      <c r="I234" s="5"/>
      <c r="J234" s="5"/>
      <c r="K234" s="25">
        <f>СВОД_2014!D236+янв.14!H234-янв.14!G234</f>
        <v>0</v>
      </c>
    </row>
    <row r="235" spans="1:11" x14ac:dyDescent="0.25">
      <c r="A235" s="5"/>
      <c r="B235" s="5">
        <v>239</v>
      </c>
      <c r="C235" s="25">
        <v>0</v>
      </c>
      <c r="D235" s="25">
        <v>0</v>
      </c>
      <c r="E235" s="25">
        <f t="shared" si="7"/>
        <v>0</v>
      </c>
      <c r="F235" s="5">
        <v>4.01</v>
      </c>
      <c r="G235" s="25">
        <f t="shared" si="6"/>
        <v>0</v>
      </c>
      <c r="H235" s="5"/>
      <c r="I235" s="5"/>
      <c r="J235" s="5"/>
      <c r="K235" s="25">
        <f>СВОД_2014!D237+янв.14!H235-янв.14!G235</f>
        <v>0</v>
      </c>
    </row>
    <row r="236" spans="1:11" x14ac:dyDescent="0.25">
      <c r="A236" s="5"/>
      <c r="B236" s="5">
        <v>240</v>
      </c>
      <c r="C236" s="25">
        <v>0</v>
      </c>
      <c r="D236" s="25">
        <v>0</v>
      </c>
      <c r="E236" s="25">
        <f t="shared" si="7"/>
        <v>0</v>
      </c>
      <c r="F236" s="5">
        <v>4.01</v>
      </c>
      <c r="G236" s="25">
        <f t="shared" si="6"/>
        <v>0</v>
      </c>
      <c r="H236" s="5"/>
      <c r="I236" s="5"/>
      <c r="J236" s="5"/>
      <c r="K236" s="25">
        <f>СВОД_2014!D238+янв.14!H236-янв.14!G236</f>
        <v>0</v>
      </c>
    </row>
    <row r="237" spans="1:11" x14ac:dyDescent="0.25">
      <c r="A237" s="5"/>
      <c r="B237" s="5">
        <v>241</v>
      </c>
      <c r="C237" s="25">
        <v>0</v>
      </c>
      <c r="D237" s="25">
        <v>0</v>
      </c>
      <c r="E237" s="25">
        <f t="shared" si="7"/>
        <v>0</v>
      </c>
      <c r="F237" s="5">
        <v>4.01</v>
      </c>
      <c r="G237" s="25">
        <f t="shared" si="6"/>
        <v>0</v>
      </c>
      <c r="H237" s="5"/>
      <c r="I237" s="5"/>
      <c r="J237" s="5"/>
      <c r="K237" s="25">
        <f>СВОД_2014!D239+янв.14!H237-янв.14!G237</f>
        <v>0</v>
      </c>
    </row>
    <row r="238" spans="1:11" x14ac:dyDescent="0.25">
      <c r="A238" s="5" t="s">
        <v>72</v>
      </c>
      <c r="B238" s="5">
        <v>242</v>
      </c>
      <c r="C238" s="25">
        <v>0</v>
      </c>
      <c r="D238" s="25">
        <v>0</v>
      </c>
      <c r="E238" s="25">
        <f t="shared" si="7"/>
        <v>0</v>
      </c>
      <c r="F238" s="5">
        <v>4.01</v>
      </c>
      <c r="G238" s="25">
        <f t="shared" si="6"/>
        <v>0</v>
      </c>
      <c r="H238" s="5"/>
      <c r="I238" s="5"/>
      <c r="J238" s="5"/>
      <c r="K238" s="25">
        <f>СВОД_2014!D240+янв.14!H238-янв.14!G238</f>
        <v>0</v>
      </c>
    </row>
    <row r="239" spans="1:11" x14ac:dyDescent="0.25">
      <c r="A239" s="5"/>
      <c r="B239" s="5">
        <v>243</v>
      </c>
      <c r="C239" s="25">
        <v>0</v>
      </c>
      <c r="D239" s="25">
        <v>0</v>
      </c>
      <c r="E239" s="25">
        <f t="shared" si="7"/>
        <v>0</v>
      </c>
      <c r="F239" s="5">
        <v>4.01</v>
      </c>
      <c r="G239" s="25">
        <f t="shared" si="6"/>
        <v>0</v>
      </c>
      <c r="H239" s="5"/>
      <c r="I239" s="5"/>
      <c r="J239" s="5"/>
      <c r="K239" s="25">
        <f>СВОД_2014!D241+янв.14!H239-янв.14!G239</f>
        <v>0</v>
      </c>
    </row>
    <row r="240" spans="1:11" x14ac:dyDescent="0.25">
      <c r="A240" s="5"/>
      <c r="B240" s="5">
        <v>244</v>
      </c>
      <c r="C240" s="25">
        <v>0</v>
      </c>
      <c r="D240" s="25">
        <v>0</v>
      </c>
      <c r="E240" s="25">
        <f t="shared" si="7"/>
        <v>0</v>
      </c>
      <c r="F240" s="5">
        <v>4.01</v>
      </c>
      <c r="G240" s="25">
        <f t="shared" si="6"/>
        <v>0</v>
      </c>
      <c r="H240" s="5"/>
      <c r="I240" s="5"/>
      <c r="J240" s="5"/>
      <c r="K240" s="25">
        <f>СВОД_2014!D242+янв.14!H240-янв.14!G240</f>
        <v>0</v>
      </c>
    </row>
    <row r="241" spans="1:11" x14ac:dyDescent="0.25">
      <c r="A241" s="5"/>
      <c r="B241" s="5">
        <v>245</v>
      </c>
      <c r="C241" s="25">
        <v>0</v>
      </c>
      <c r="D241" s="25">
        <v>0</v>
      </c>
      <c r="E241" s="25">
        <f t="shared" si="7"/>
        <v>0</v>
      </c>
      <c r="F241" s="5">
        <v>4.01</v>
      </c>
      <c r="G241" s="25">
        <f t="shared" si="6"/>
        <v>0</v>
      </c>
      <c r="H241" s="5"/>
      <c r="I241" s="5"/>
      <c r="J241" s="5"/>
      <c r="K241" s="25">
        <f>СВОД_2014!D243+янв.14!H241-янв.14!G241</f>
        <v>0</v>
      </c>
    </row>
    <row r="242" spans="1:11" x14ac:dyDescent="0.25">
      <c r="A242" s="5"/>
      <c r="B242" s="5">
        <v>246</v>
      </c>
      <c r="C242" s="25">
        <v>0</v>
      </c>
      <c r="D242" s="25">
        <v>0</v>
      </c>
      <c r="E242" s="25">
        <f t="shared" si="7"/>
        <v>0</v>
      </c>
      <c r="F242" s="5">
        <v>4.01</v>
      </c>
      <c r="G242" s="25">
        <f t="shared" si="6"/>
        <v>0</v>
      </c>
      <c r="H242" s="5"/>
      <c r="I242" s="5"/>
      <c r="J242" s="5"/>
      <c r="K242" s="25">
        <f>СВОД_2014!D244+янв.14!H242-янв.14!G242</f>
        <v>0</v>
      </c>
    </row>
    <row r="243" spans="1:11" x14ac:dyDescent="0.25">
      <c r="A243" s="5"/>
      <c r="B243" s="5">
        <v>247</v>
      </c>
      <c r="C243" s="25">
        <v>0</v>
      </c>
      <c r="D243" s="25">
        <v>0</v>
      </c>
      <c r="E243" s="25">
        <f t="shared" si="7"/>
        <v>0</v>
      </c>
      <c r="F243" s="5">
        <v>4.01</v>
      </c>
      <c r="G243" s="25">
        <f t="shared" si="6"/>
        <v>0</v>
      </c>
      <c r="H243" s="5"/>
      <c r="I243" s="5"/>
      <c r="J243" s="5"/>
      <c r="K243" s="25">
        <f>СВОД_2014!D245+янв.14!H243-янв.14!G243</f>
        <v>0</v>
      </c>
    </row>
    <row r="244" spans="1:11" x14ac:dyDescent="0.25">
      <c r="A244" s="5"/>
      <c r="B244" s="5">
        <v>248</v>
      </c>
      <c r="C244" s="25">
        <v>0</v>
      </c>
      <c r="D244" s="25">
        <v>0</v>
      </c>
      <c r="E244" s="25">
        <f t="shared" si="7"/>
        <v>0</v>
      </c>
      <c r="F244" s="5">
        <v>4.01</v>
      </c>
      <c r="G244" s="25">
        <f t="shared" si="6"/>
        <v>0</v>
      </c>
      <c r="H244" s="5"/>
      <c r="I244" s="5"/>
      <c r="J244" s="5"/>
      <c r="K244" s="25">
        <f>СВОД_2014!D246+янв.14!H244-янв.14!G244</f>
        <v>0</v>
      </c>
    </row>
    <row r="245" spans="1:11" x14ac:dyDescent="0.25">
      <c r="A245" s="5"/>
      <c r="B245" s="5">
        <v>249</v>
      </c>
      <c r="C245" s="25">
        <v>0</v>
      </c>
      <c r="D245" s="25">
        <v>0</v>
      </c>
      <c r="E245" s="25">
        <f t="shared" si="7"/>
        <v>0</v>
      </c>
      <c r="F245" s="5">
        <v>4.01</v>
      </c>
      <c r="G245" s="25">
        <f t="shared" si="6"/>
        <v>0</v>
      </c>
      <c r="H245" s="5"/>
      <c r="I245" s="5"/>
      <c r="J245" s="5"/>
      <c r="K245" s="25">
        <f>СВОД_2014!D247+янв.14!H245-янв.14!G245</f>
        <v>0</v>
      </c>
    </row>
    <row r="246" spans="1:11" x14ac:dyDescent="0.25">
      <c r="A246" s="5"/>
      <c r="B246" s="5">
        <v>250</v>
      </c>
      <c r="C246" s="25">
        <v>0</v>
      </c>
      <c r="D246" s="25">
        <v>0</v>
      </c>
      <c r="E246" s="25">
        <f t="shared" si="7"/>
        <v>0</v>
      </c>
      <c r="F246" s="5">
        <v>4.01</v>
      </c>
      <c r="G246" s="25">
        <f t="shared" si="6"/>
        <v>0</v>
      </c>
      <c r="H246" s="5"/>
      <c r="I246" s="5"/>
      <c r="J246" s="5"/>
      <c r="K246" s="25">
        <f>СВОД_2014!D248+янв.14!H246-янв.14!G246</f>
        <v>0</v>
      </c>
    </row>
    <row r="247" spans="1:11" x14ac:dyDescent="0.25">
      <c r="A247" s="5"/>
      <c r="B247" s="5">
        <v>251</v>
      </c>
      <c r="C247" s="25">
        <v>0</v>
      </c>
      <c r="D247" s="25">
        <v>0</v>
      </c>
      <c r="E247" s="25">
        <f t="shared" si="7"/>
        <v>0</v>
      </c>
      <c r="F247" s="5">
        <v>4.01</v>
      </c>
      <c r="G247" s="25">
        <f t="shared" si="6"/>
        <v>0</v>
      </c>
      <c r="H247" s="5"/>
      <c r="I247" s="5"/>
      <c r="J247" s="5"/>
      <c r="K247" s="25">
        <f>СВОД_2014!D249+янв.14!H247-янв.14!G247</f>
        <v>0</v>
      </c>
    </row>
    <row r="248" spans="1:11" x14ac:dyDescent="0.25">
      <c r="A248" s="5"/>
      <c r="B248" s="5">
        <v>252</v>
      </c>
      <c r="C248" s="25">
        <v>0</v>
      </c>
      <c r="D248" s="25">
        <v>0</v>
      </c>
      <c r="E248" s="25">
        <f t="shared" si="7"/>
        <v>0</v>
      </c>
      <c r="F248" s="5">
        <v>4.01</v>
      </c>
      <c r="G248" s="25">
        <f t="shared" si="6"/>
        <v>0</v>
      </c>
      <c r="H248" s="5"/>
      <c r="I248" s="5"/>
      <c r="J248" s="5"/>
      <c r="K248" s="25">
        <f>СВОД_2014!D250+янв.14!H248-янв.14!G248</f>
        <v>0</v>
      </c>
    </row>
    <row r="249" spans="1:11" x14ac:dyDescent="0.25">
      <c r="A249" s="5"/>
      <c r="B249" s="5">
        <v>253</v>
      </c>
      <c r="C249" s="25">
        <v>0</v>
      </c>
      <c r="D249" s="25">
        <v>0</v>
      </c>
      <c r="E249" s="25">
        <f t="shared" si="7"/>
        <v>0</v>
      </c>
      <c r="F249" s="5">
        <v>4.01</v>
      </c>
      <c r="G249" s="25">
        <f t="shared" si="6"/>
        <v>0</v>
      </c>
      <c r="H249" s="5"/>
      <c r="I249" s="5"/>
      <c r="J249" s="5"/>
      <c r="K249" s="25">
        <f>СВОД_2014!D251+янв.14!H249-янв.14!G249</f>
        <v>0</v>
      </c>
    </row>
    <row r="250" spans="1:11" x14ac:dyDescent="0.25">
      <c r="A250" s="5"/>
      <c r="B250" s="5">
        <v>254</v>
      </c>
      <c r="C250" s="25">
        <v>0</v>
      </c>
      <c r="D250" s="25">
        <v>0</v>
      </c>
      <c r="E250" s="25">
        <f t="shared" si="7"/>
        <v>0</v>
      </c>
      <c r="F250" s="5">
        <v>4.01</v>
      </c>
      <c r="G250" s="25">
        <f t="shared" si="6"/>
        <v>0</v>
      </c>
      <c r="H250" s="5"/>
      <c r="I250" s="5"/>
      <c r="J250" s="5"/>
      <c r="K250" s="25">
        <f>СВОД_2014!D252+янв.14!H250-янв.14!G250</f>
        <v>0</v>
      </c>
    </row>
    <row r="251" spans="1:11" x14ac:dyDescent="0.25">
      <c r="A251" s="5"/>
      <c r="B251" s="5">
        <v>255</v>
      </c>
      <c r="C251" s="25">
        <v>0</v>
      </c>
      <c r="D251" s="25">
        <v>0</v>
      </c>
      <c r="E251" s="25">
        <f t="shared" si="7"/>
        <v>0</v>
      </c>
      <c r="F251" s="5">
        <v>4.01</v>
      </c>
      <c r="G251" s="25">
        <f t="shared" si="6"/>
        <v>0</v>
      </c>
      <c r="H251" s="5"/>
      <c r="I251" s="5"/>
      <c r="J251" s="5"/>
      <c r="K251" s="25">
        <f>СВОД_2014!D253+янв.14!H251-янв.14!G251</f>
        <v>0</v>
      </c>
    </row>
    <row r="252" spans="1:11" x14ac:dyDescent="0.25">
      <c r="A252" s="5"/>
      <c r="B252" s="5">
        <v>256</v>
      </c>
      <c r="C252" s="25">
        <v>0</v>
      </c>
      <c r="D252" s="25">
        <v>0</v>
      </c>
      <c r="E252" s="25">
        <f t="shared" si="7"/>
        <v>0</v>
      </c>
      <c r="F252" s="5">
        <v>4.01</v>
      </c>
      <c r="G252" s="25">
        <f t="shared" si="6"/>
        <v>0</v>
      </c>
      <c r="H252" s="5"/>
      <c r="I252" s="5"/>
      <c r="J252" s="5"/>
      <c r="K252" s="25">
        <f>СВОД_2014!D254+янв.14!H252-янв.14!G252</f>
        <v>0</v>
      </c>
    </row>
    <row r="253" spans="1:11" x14ac:dyDescent="0.25">
      <c r="A253" s="5"/>
      <c r="B253" s="5">
        <v>258</v>
      </c>
      <c r="C253" s="25">
        <v>0</v>
      </c>
      <c r="D253" s="25">
        <v>0</v>
      </c>
      <c r="E253" s="25">
        <f t="shared" si="7"/>
        <v>0</v>
      </c>
      <c r="F253" s="5">
        <v>4.01</v>
      </c>
      <c r="G253" s="25">
        <f t="shared" si="6"/>
        <v>0</v>
      </c>
      <c r="H253" s="5"/>
      <c r="I253" s="5"/>
      <c r="J253" s="5"/>
      <c r="K253" s="25">
        <f>СВОД_2014!D255+янв.14!H253-янв.14!G253</f>
        <v>0</v>
      </c>
    </row>
    <row r="254" spans="1:11" x14ac:dyDescent="0.25">
      <c r="A254" s="5"/>
      <c r="B254" s="5">
        <v>259</v>
      </c>
      <c r="C254" s="25">
        <v>0</v>
      </c>
      <c r="D254" s="25">
        <v>0</v>
      </c>
      <c r="E254" s="25">
        <f t="shared" si="7"/>
        <v>0</v>
      </c>
      <c r="F254" s="5">
        <v>4.01</v>
      </c>
      <c r="G254" s="25">
        <f t="shared" si="6"/>
        <v>0</v>
      </c>
      <c r="H254" s="5"/>
      <c r="I254" s="5"/>
      <c r="J254" s="5"/>
      <c r="K254" s="25">
        <f>СВОД_2014!D256+янв.14!H254-янв.14!G254</f>
        <v>0</v>
      </c>
    </row>
    <row r="255" spans="1:11" x14ac:dyDescent="0.25">
      <c r="A255" s="5"/>
      <c r="B255" s="5">
        <v>260</v>
      </c>
      <c r="C255" s="25">
        <v>0</v>
      </c>
      <c r="D255" s="25">
        <v>0</v>
      </c>
      <c r="E255" s="25">
        <f t="shared" si="7"/>
        <v>0</v>
      </c>
      <c r="F255" s="5">
        <v>4.01</v>
      </c>
      <c r="G255" s="25">
        <f t="shared" si="6"/>
        <v>0</v>
      </c>
      <c r="H255" s="5"/>
      <c r="I255" s="5"/>
      <c r="J255" s="5"/>
      <c r="K255" s="25">
        <f>СВОД_2014!D257+янв.14!H255-янв.14!G255</f>
        <v>0</v>
      </c>
    </row>
    <row r="256" spans="1:11" x14ac:dyDescent="0.25">
      <c r="A256" s="5"/>
      <c r="B256" s="5">
        <v>261</v>
      </c>
      <c r="C256" s="25">
        <v>0</v>
      </c>
      <c r="D256" s="25">
        <v>0</v>
      </c>
      <c r="E256" s="25">
        <f t="shared" si="7"/>
        <v>0</v>
      </c>
      <c r="F256" s="5">
        <v>4.01</v>
      </c>
      <c r="G256" s="25">
        <f t="shared" si="6"/>
        <v>0</v>
      </c>
      <c r="H256" s="5"/>
      <c r="I256" s="5"/>
      <c r="J256" s="5"/>
      <c r="K256" s="25">
        <f>СВОД_2014!D258+янв.14!H256-янв.14!G256</f>
        <v>0</v>
      </c>
    </row>
    <row r="257" spans="1:11" x14ac:dyDescent="0.25">
      <c r="A257" s="5"/>
      <c r="B257" s="5">
        <v>262</v>
      </c>
      <c r="C257" s="25">
        <v>0</v>
      </c>
      <c r="D257" s="25">
        <v>0</v>
      </c>
      <c r="E257" s="25">
        <f t="shared" si="7"/>
        <v>0</v>
      </c>
      <c r="F257" s="5">
        <v>4.01</v>
      </c>
      <c r="G257" s="25">
        <f t="shared" si="6"/>
        <v>0</v>
      </c>
      <c r="H257" s="5"/>
      <c r="I257" s="5"/>
      <c r="J257" s="5"/>
      <c r="K257" s="25">
        <f>СВОД_2014!D259+янв.14!H257-янв.14!G257</f>
        <v>0</v>
      </c>
    </row>
    <row r="258" spans="1:11" x14ac:dyDescent="0.25">
      <c r="A258" s="5"/>
      <c r="B258" s="5">
        <v>263</v>
      </c>
      <c r="C258" s="25">
        <v>0</v>
      </c>
      <c r="D258" s="25">
        <v>0</v>
      </c>
      <c r="E258" s="25">
        <f t="shared" si="7"/>
        <v>0</v>
      </c>
      <c r="F258" s="5">
        <v>4.01</v>
      </c>
      <c r="G258" s="25">
        <f t="shared" si="6"/>
        <v>0</v>
      </c>
      <c r="H258" s="5"/>
      <c r="I258" s="5"/>
      <c r="J258" s="5"/>
      <c r="K258" s="25">
        <f>СВОД_2014!D260+янв.14!H258-янв.14!G258</f>
        <v>0</v>
      </c>
    </row>
    <row r="259" spans="1:11" x14ac:dyDescent="0.25">
      <c r="A259" s="5"/>
      <c r="B259" s="5">
        <v>264</v>
      </c>
      <c r="C259" s="25">
        <v>0</v>
      </c>
      <c r="D259" s="25">
        <v>0</v>
      </c>
      <c r="E259" s="25">
        <f t="shared" si="7"/>
        <v>0</v>
      </c>
      <c r="F259" s="5">
        <v>4.01</v>
      </c>
      <c r="G259" s="25">
        <f t="shared" si="6"/>
        <v>0</v>
      </c>
      <c r="H259" s="5"/>
      <c r="I259" s="5"/>
      <c r="J259" s="5"/>
      <c r="K259" s="25">
        <f>СВОД_2014!D261+янв.14!H259-янв.14!G259</f>
        <v>0</v>
      </c>
    </row>
    <row r="260" spans="1:11" x14ac:dyDescent="0.25">
      <c r="A260" s="5"/>
      <c r="B260" s="5">
        <v>265</v>
      </c>
      <c r="C260" s="25">
        <v>0</v>
      </c>
      <c r="D260" s="25">
        <v>0</v>
      </c>
      <c r="E260" s="25">
        <f t="shared" si="7"/>
        <v>0</v>
      </c>
      <c r="F260" s="5">
        <v>4.01</v>
      </c>
      <c r="G260" s="25">
        <f t="shared" si="6"/>
        <v>0</v>
      </c>
      <c r="H260" s="5"/>
      <c r="I260" s="5"/>
      <c r="J260" s="5"/>
      <c r="K260" s="25">
        <f>СВОД_2014!D262+янв.14!H260-янв.14!G260</f>
        <v>0</v>
      </c>
    </row>
    <row r="261" spans="1:11" x14ac:dyDescent="0.25">
      <c r="A261" s="5"/>
      <c r="B261" s="5">
        <v>266</v>
      </c>
      <c r="C261" s="25">
        <v>0</v>
      </c>
      <c r="D261" s="25">
        <v>0</v>
      </c>
      <c r="E261" s="25">
        <f t="shared" si="7"/>
        <v>0</v>
      </c>
      <c r="F261" s="5">
        <v>4.01</v>
      </c>
      <c r="G261" s="25">
        <f t="shared" ref="G261:G323" si="8">F261*E261</f>
        <v>0</v>
      </c>
      <c r="H261" s="5"/>
      <c r="I261" s="5"/>
      <c r="J261" s="5"/>
      <c r="K261" s="25">
        <f>СВОД_2014!D263+янв.14!H261-янв.14!G261</f>
        <v>0</v>
      </c>
    </row>
    <row r="262" spans="1:11" x14ac:dyDescent="0.25">
      <c r="A262" s="4"/>
      <c r="B262" s="5">
        <v>267</v>
      </c>
      <c r="C262" s="25">
        <v>0</v>
      </c>
      <c r="D262" s="25">
        <v>0</v>
      </c>
      <c r="E262" s="25">
        <f t="shared" ref="E262:E324" si="9">D262-C262</f>
        <v>0</v>
      </c>
      <c r="F262" s="5">
        <v>4.01</v>
      </c>
      <c r="G262" s="25">
        <f t="shared" si="8"/>
        <v>0</v>
      </c>
      <c r="H262" s="5"/>
      <c r="I262" s="5"/>
      <c r="J262" s="5"/>
      <c r="K262" s="25">
        <f>СВОД_2014!D264+янв.14!H262-янв.14!G262</f>
        <v>0</v>
      </c>
    </row>
    <row r="263" spans="1:11" x14ac:dyDescent="0.25">
      <c r="A263" s="5" t="s">
        <v>6</v>
      </c>
      <c r="B263" s="5">
        <v>268</v>
      </c>
      <c r="C263" s="25">
        <v>0</v>
      </c>
      <c r="D263" s="25">
        <v>0</v>
      </c>
      <c r="E263" s="25">
        <f t="shared" si="9"/>
        <v>0</v>
      </c>
      <c r="F263" s="5">
        <v>4.01</v>
      </c>
      <c r="G263" s="25">
        <f t="shared" si="8"/>
        <v>0</v>
      </c>
      <c r="H263" s="5"/>
      <c r="I263" s="5"/>
      <c r="J263" s="5"/>
      <c r="K263" s="25">
        <f>СВОД_2014!D265+янв.14!H263-янв.14!G263</f>
        <v>0</v>
      </c>
    </row>
    <row r="264" spans="1:11" x14ac:dyDescent="0.25">
      <c r="A264" s="5"/>
      <c r="B264" s="5">
        <v>269</v>
      </c>
      <c r="C264" s="25">
        <v>0</v>
      </c>
      <c r="D264" s="25">
        <v>0</v>
      </c>
      <c r="E264" s="25">
        <f t="shared" si="9"/>
        <v>0</v>
      </c>
      <c r="F264" s="5">
        <v>4.01</v>
      </c>
      <c r="G264" s="25">
        <f t="shared" si="8"/>
        <v>0</v>
      </c>
      <c r="H264" s="5"/>
      <c r="I264" s="5"/>
      <c r="J264" s="5"/>
      <c r="K264" s="25">
        <f>СВОД_2014!D266+янв.14!H264-янв.14!G264</f>
        <v>0</v>
      </c>
    </row>
    <row r="265" spans="1:11" x14ac:dyDescent="0.25">
      <c r="A265" s="5"/>
      <c r="B265" s="5">
        <v>270</v>
      </c>
      <c r="C265" s="25">
        <v>0</v>
      </c>
      <c r="D265" s="25">
        <v>0</v>
      </c>
      <c r="E265" s="25">
        <f t="shared" si="9"/>
        <v>0</v>
      </c>
      <c r="F265" s="5">
        <v>4.01</v>
      </c>
      <c r="G265" s="25">
        <f t="shared" si="8"/>
        <v>0</v>
      </c>
      <c r="H265" s="5"/>
      <c r="I265" s="5"/>
      <c r="J265" s="5"/>
      <c r="K265" s="25">
        <f>СВОД_2014!D267+янв.14!H265-янв.14!G265</f>
        <v>0</v>
      </c>
    </row>
    <row r="266" spans="1:11" x14ac:dyDescent="0.25">
      <c r="A266" s="5"/>
      <c r="B266" s="5">
        <v>272</v>
      </c>
      <c r="C266" s="25">
        <v>0</v>
      </c>
      <c r="D266" s="25">
        <v>0</v>
      </c>
      <c r="E266" s="25">
        <f t="shared" si="9"/>
        <v>0</v>
      </c>
      <c r="F266" s="5">
        <v>4.01</v>
      </c>
      <c r="G266" s="25">
        <f t="shared" si="8"/>
        <v>0</v>
      </c>
      <c r="H266" s="5"/>
      <c r="I266" s="5"/>
      <c r="J266" s="5"/>
      <c r="K266" s="25">
        <f>СВОД_2014!D268+янв.14!H266-янв.14!G266</f>
        <v>0</v>
      </c>
    </row>
    <row r="267" spans="1:11" x14ac:dyDescent="0.25">
      <c r="A267" s="5"/>
      <c r="B267" s="5">
        <v>273</v>
      </c>
      <c r="C267" s="25">
        <v>0</v>
      </c>
      <c r="D267" s="25">
        <v>0</v>
      </c>
      <c r="E267" s="25">
        <f t="shared" si="9"/>
        <v>0</v>
      </c>
      <c r="F267" s="5">
        <v>4.01</v>
      </c>
      <c r="G267" s="25">
        <f t="shared" si="8"/>
        <v>0</v>
      </c>
      <c r="H267" s="5"/>
      <c r="I267" s="5"/>
      <c r="J267" s="5"/>
      <c r="K267" s="25">
        <f>СВОД_2014!D269+янв.14!H267-янв.14!G267</f>
        <v>0</v>
      </c>
    </row>
    <row r="268" spans="1:11" x14ac:dyDescent="0.25">
      <c r="A268" s="5"/>
      <c r="B268" s="5">
        <v>274</v>
      </c>
      <c r="C268" s="25">
        <v>0</v>
      </c>
      <c r="D268" s="25">
        <v>0</v>
      </c>
      <c r="E268" s="25">
        <f t="shared" si="9"/>
        <v>0</v>
      </c>
      <c r="F268" s="5">
        <v>4.01</v>
      </c>
      <c r="G268" s="25">
        <f t="shared" si="8"/>
        <v>0</v>
      </c>
      <c r="H268" s="5"/>
      <c r="I268" s="5"/>
      <c r="J268" s="5"/>
      <c r="K268" s="25">
        <f>СВОД_2014!D270+янв.14!H268-янв.14!G268</f>
        <v>0</v>
      </c>
    </row>
    <row r="269" spans="1:11" x14ac:dyDescent="0.25">
      <c r="A269" s="5"/>
      <c r="B269" s="5">
        <v>275</v>
      </c>
      <c r="C269" s="25">
        <v>0</v>
      </c>
      <c r="D269" s="25">
        <v>0</v>
      </c>
      <c r="E269" s="25">
        <f t="shared" si="9"/>
        <v>0</v>
      </c>
      <c r="F269" s="5">
        <v>4.01</v>
      </c>
      <c r="G269" s="25">
        <f t="shared" si="8"/>
        <v>0</v>
      </c>
      <c r="H269" s="5"/>
      <c r="I269" s="5"/>
      <c r="J269" s="5"/>
      <c r="K269" s="25">
        <f>СВОД_2014!D271+янв.14!H269-янв.14!G269</f>
        <v>0</v>
      </c>
    </row>
    <row r="270" spans="1:11" x14ac:dyDescent="0.25">
      <c r="A270" s="4"/>
      <c r="B270" s="5">
        <v>276</v>
      </c>
      <c r="C270" s="25">
        <v>0</v>
      </c>
      <c r="D270" s="25">
        <v>0</v>
      </c>
      <c r="E270" s="25">
        <f t="shared" si="9"/>
        <v>0</v>
      </c>
      <c r="F270" s="5">
        <v>4.01</v>
      </c>
      <c r="G270" s="25">
        <f t="shared" si="8"/>
        <v>0</v>
      </c>
      <c r="H270" s="5"/>
      <c r="I270" s="5"/>
      <c r="J270" s="5"/>
      <c r="K270" s="25">
        <f>СВОД_2014!D272+янв.14!H270-янв.14!G270</f>
        <v>0</v>
      </c>
    </row>
    <row r="271" spans="1:11" x14ac:dyDescent="0.25">
      <c r="A271" s="5" t="s">
        <v>7</v>
      </c>
      <c r="B271" s="5">
        <v>277</v>
      </c>
      <c r="C271" s="25">
        <v>0</v>
      </c>
      <c r="D271" s="25">
        <v>0</v>
      </c>
      <c r="E271" s="25">
        <f t="shared" si="9"/>
        <v>0</v>
      </c>
      <c r="F271" s="5">
        <v>4.01</v>
      </c>
      <c r="G271" s="25">
        <f t="shared" si="8"/>
        <v>0</v>
      </c>
      <c r="H271" s="5"/>
      <c r="I271" s="5"/>
      <c r="J271" s="5"/>
      <c r="K271" s="25">
        <f>СВОД_2014!D273+янв.14!H271-янв.14!G271</f>
        <v>0</v>
      </c>
    </row>
    <row r="272" spans="1:11" x14ac:dyDescent="0.25">
      <c r="A272" s="5"/>
      <c r="B272" s="5">
        <v>278</v>
      </c>
      <c r="C272" s="25">
        <v>0</v>
      </c>
      <c r="D272" s="25">
        <v>0</v>
      </c>
      <c r="E272" s="25">
        <f t="shared" si="9"/>
        <v>0</v>
      </c>
      <c r="F272" s="5">
        <v>4.01</v>
      </c>
      <c r="G272" s="25">
        <f t="shared" si="8"/>
        <v>0</v>
      </c>
      <c r="H272" s="5"/>
      <c r="I272" s="5"/>
      <c r="J272" s="5"/>
      <c r="K272" s="25">
        <f>СВОД_2014!D274+янв.14!H272-янв.14!G272</f>
        <v>0</v>
      </c>
    </row>
    <row r="273" spans="1:11" x14ac:dyDescent="0.25">
      <c r="A273" s="5"/>
      <c r="B273" s="5">
        <v>279</v>
      </c>
      <c r="C273" s="25">
        <v>0</v>
      </c>
      <c r="D273" s="25">
        <v>0</v>
      </c>
      <c r="E273" s="25">
        <f t="shared" si="9"/>
        <v>0</v>
      </c>
      <c r="F273" s="5">
        <v>4.01</v>
      </c>
      <c r="G273" s="25">
        <f t="shared" si="8"/>
        <v>0</v>
      </c>
      <c r="H273" s="5"/>
      <c r="I273" s="5"/>
      <c r="J273" s="5"/>
      <c r="K273" s="25">
        <f>СВОД_2014!D275+янв.14!H273-янв.14!G273</f>
        <v>0</v>
      </c>
    </row>
    <row r="274" spans="1:11" x14ac:dyDescent="0.25">
      <c r="A274" s="5"/>
      <c r="B274" s="5">
        <v>280</v>
      </c>
      <c r="C274" s="25">
        <v>0</v>
      </c>
      <c r="D274" s="25">
        <v>0</v>
      </c>
      <c r="E274" s="25">
        <f t="shared" si="9"/>
        <v>0</v>
      </c>
      <c r="F274" s="5">
        <v>4.01</v>
      </c>
      <c r="G274" s="25">
        <f t="shared" si="8"/>
        <v>0</v>
      </c>
      <c r="H274" s="5"/>
      <c r="I274" s="5"/>
      <c r="J274" s="5"/>
      <c r="K274" s="25">
        <f>СВОД_2014!D276+янв.14!H274-янв.14!G274</f>
        <v>0</v>
      </c>
    </row>
    <row r="275" spans="1:11" x14ac:dyDescent="0.25">
      <c r="A275" s="5"/>
      <c r="B275" s="5">
        <v>281</v>
      </c>
      <c r="C275" s="25">
        <v>0</v>
      </c>
      <c r="D275" s="25">
        <v>0</v>
      </c>
      <c r="E275" s="25">
        <f t="shared" si="9"/>
        <v>0</v>
      </c>
      <c r="F275" s="5">
        <v>4.01</v>
      </c>
      <c r="G275" s="25">
        <f t="shared" si="8"/>
        <v>0</v>
      </c>
      <c r="H275" s="5"/>
      <c r="I275" s="5"/>
      <c r="J275" s="5"/>
      <c r="K275" s="25">
        <f>СВОД_2014!D277+янв.14!H275-янв.14!G275</f>
        <v>0</v>
      </c>
    </row>
    <row r="276" spans="1:11" x14ac:dyDescent="0.25">
      <c r="A276" s="5"/>
      <c r="B276" s="5">
        <v>282</v>
      </c>
      <c r="C276" s="25">
        <v>0</v>
      </c>
      <c r="D276" s="25">
        <v>0</v>
      </c>
      <c r="E276" s="25">
        <f t="shared" si="9"/>
        <v>0</v>
      </c>
      <c r="F276" s="5">
        <v>4.01</v>
      </c>
      <c r="G276" s="25">
        <f t="shared" si="8"/>
        <v>0</v>
      </c>
      <c r="H276" s="5"/>
      <c r="I276" s="5"/>
      <c r="J276" s="5"/>
      <c r="K276" s="25">
        <f>СВОД_2014!D278+янв.14!H276-янв.14!G276</f>
        <v>0</v>
      </c>
    </row>
    <row r="277" spans="1:11" x14ac:dyDescent="0.25">
      <c r="A277" s="5" t="s">
        <v>40</v>
      </c>
      <c r="B277" s="5">
        <v>283</v>
      </c>
      <c r="C277" s="25">
        <v>0</v>
      </c>
      <c r="D277" s="25">
        <v>0</v>
      </c>
      <c r="E277" s="25">
        <f t="shared" si="9"/>
        <v>0</v>
      </c>
      <c r="F277" s="5">
        <v>4.01</v>
      </c>
      <c r="G277" s="25">
        <f t="shared" si="8"/>
        <v>0</v>
      </c>
      <c r="H277" s="5"/>
      <c r="I277" s="5"/>
      <c r="J277" s="5"/>
      <c r="K277" s="25">
        <f>СВОД_2014!D279+янв.14!H277-янв.14!G277</f>
        <v>0</v>
      </c>
    </row>
    <row r="278" spans="1:11" x14ac:dyDescent="0.25">
      <c r="A278" s="5"/>
      <c r="B278" s="5">
        <v>284</v>
      </c>
      <c r="C278" s="25">
        <v>0</v>
      </c>
      <c r="D278" s="25">
        <v>0</v>
      </c>
      <c r="E278" s="25">
        <f t="shared" si="9"/>
        <v>0</v>
      </c>
      <c r="F278" s="5">
        <v>4.01</v>
      </c>
      <c r="G278" s="25">
        <f t="shared" si="8"/>
        <v>0</v>
      </c>
      <c r="H278" s="5"/>
      <c r="I278" s="5"/>
      <c r="J278" s="5"/>
      <c r="K278" s="25">
        <f>СВОД_2014!D280+янв.14!H278-янв.14!G278</f>
        <v>0</v>
      </c>
    </row>
    <row r="279" spans="1:11" x14ac:dyDescent="0.25">
      <c r="A279" s="5"/>
      <c r="B279" s="5">
        <v>285</v>
      </c>
      <c r="C279" s="25">
        <v>0</v>
      </c>
      <c r="D279" s="25">
        <v>0</v>
      </c>
      <c r="E279" s="25">
        <f t="shared" si="9"/>
        <v>0</v>
      </c>
      <c r="F279" s="5">
        <v>4.01</v>
      </c>
      <c r="G279" s="25">
        <f t="shared" si="8"/>
        <v>0</v>
      </c>
      <c r="H279" s="5"/>
      <c r="I279" s="5"/>
      <c r="J279" s="5"/>
      <c r="K279" s="25">
        <f>СВОД_2014!D281+янв.14!H279-янв.14!G279</f>
        <v>0</v>
      </c>
    </row>
    <row r="280" spans="1:11" x14ac:dyDescent="0.25">
      <c r="A280" s="5"/>
      <c r="B280" s="5">
        <v>286</v>
      </c>
      <c r="C280" s="25">
        <v>0</v>
      </c>
      <c r="D280" s="25">
        <v>0</v>
      </c>
      <c r="E280" s="25">
        <f t="shared" si="9"/>
        <v>0</v>
      </c>
      <c r="F280" s="5">
        <v>4.01</v>
      </c>
      <c r="G280" s="25">
        <f t="shared" si="8"/>
        <v>0</v>
      </c>
      <c r="H280" s="5"/>
      <c r="I280" s="5"/>
      <c r="J280" s="5"/>
      <c r="K280" s="25">
        <f>СВОД_2014!D282+янв.14!H280-янв.14!G280</f>
        <v>0</v>
      </c>
    </row>
    <row r="281" spans="1:11" x14ac:dyDescent="0.25">
      <c r="A281" s="5"/>
      <c r="B281" s="5">
        <v>287</v>
      </c>
      <c r="C281" s="25">
        <v>0</v>
      </c>
      <c r="D281" s="25">
        <v>0</v>
      </c>
      <c r="E281" s="25">
        <f t="shared" si="9"/>
        <v>0</v>
      </c>
      <c r="F281" s="5">
        <v>4.01</v>
      </c>
      <c r="G281" s="25">
        <f t="shared" si="8"/>
        <v>0</v>
      </c>
      <c r="H281" s="5"/>
      <c r="I281" s="5"/>
      <c r="J281" s="5"/>
      <c r="K281" s="25">
        <f>СВОД_2014!D283+янв.14!H281-янв.14!G281</f>
        <v>0</v>
      </c>
    </row>
    <row r="282" spans="1:11" x14ac:dyDescent="0.25">
      <c r="A282" s="5"/>
      <c r="B282" s="5">
        <v>288</v>
      </c>
      <c r="C282" s="25">
        <v>0</v>
      </c>
      <c r="D282" s="25">
        <v>0</v>
      </c>
      <c r="E282" s="25">
        <f t="shared" si="9"/>
        <v>0</v>
      </c>
      <c r="F282" s="5">
        <v>4.01</v>
      </c>
      <c r="G282" s="25">
        <f t="shared" si="8"/>
        <v>0</v>
      </c>
      <c r="H282" s="5"/>
      <c r="I282" s="5"/>
      <c r="J282" s="5"/>
      <c r="K282" s="25">
        <f>СВОД_2014!D284+янв.14!H282-янв.14!G282</f>
        <v>0</v>
      </c>
    </row>
    <row r="283" spans="1:11" x14ac:dyDescent="0.25">
      <c r="A283" s="5"/>
      <c r="B283" s="5">
        <v>289</v>
      </c>
      <c r="C283" s="25">
        <v>0</v>
      </c>
      <c r="D283" s="25">
        <v>0</v>
      </c>
      <c r="E283" s="25">
        <f t="shared" si="9"/>
        <v>0</v>
      </c>
      <c r="F283" s="5">
        <v>4.01</v>
      </c>
      <c r="G283" s="25">
        <f t="shared" si="8"/>
        <v>0</v>
      </c>
      <c r="H283" s="5"/>
      <c r="I283" s="5"/>
      <c r="J283" s="5"/>
      <c r="K283" s="25">
        <f>СВОД_2014!D285+янв.14!H283-янв.14!G283</f>
        <v>0</v>
      </c>
    </row>
    <row r="284" spans="1:11" x14ac:dyDescent="0.25">
      <c r="A284" s="5"/>
      <c r="B284" s="5">
        <v>290</v>
      </c>
      <c r="C284" s="25">
        <v>0</v>
      </c>
      <c r="D284" s="25">
        <v>0</v>
      </c>
      <c r="E284" s="25">
        <f t="shared" si="9"/>
        <v>0</v>
      </c>
      <c r="F284" s="5">
        <v>4.01</v>
      </c>
      <c r="G284" s="25">
        <f t="shared" si="8"/>
        <v>0</v>
      </c>
      <c r="H284" s="5"/>
      <c r="I284" s="5"/>
      <c r="J284" s="5"/>
      <c r="K284" s="25">
        <f>СВОД_2014!D286+янв.14!H284-янв.14!G284</f>
        <v>0</v>
      </c>
    </row>
    <row r="285" spans="1:11" x14ac:dyDescent="0.25">
      <c r="A285" s="5"/>
      <c r="B285" s="5">
        <v>291</v>
      </c>
      <c r="C285" s="25">
        <v>0</v>
      </c>
      <c r="D285" s="25">
        <v>0</v>
      </c>
      <c r="E285" s="25">
        <f t="shared" si="9"/>
        <v>0</v>
      </c>
      <c r="F285" s="5">
        <v>4.01</v>
      </c>
      <c r="G285" s="25">
        <f t="shared" si="8"/>
        <v>0</v>
      </c>
      <c r="H285" s="5"/>
      <c r="I285" s="5"/>
      <c r="J285" s="5"/>
      <c r="K285" s="25">
        <f>СВОД_2014!D287+янв.14!H285-янв.14!G285</f>
        <v>0</v>
      </c>
    </row>
    <row r="286" spans="1:11" x14ac:dyDescent="0.25">
      <c r="A286" s="5"/>
      <c r="B286" s="5">
        <v>292</v>
      </c>
      <c r="C286" s="25">
        <v>0</v>
      </c>
      <c r="D286" s="25">
        <v>0</v>
      </c>
      <c r="E286" s="25">
        <f t="shared" si="9"/>
        <v>0</v>
      </c>
      <c r="F286" s="5">
        <v>4.01</v>
      </c>
      <c r="G286" s="25">
        <f t="shared" si="8"/>
        <v>0</v>
      </c>
      <c r="H286" s="5"/>
      <c r="I286" s="5"/>
      <c r="J286" s="5"/>
      <c r="K286" s="25">
        <f>СВОД_2014!D288+янв.14!H286-янв.14!G286</f>
        <v>0</v>
      </c>
    </row>
    <row r="287" spans="1:11" x14ac:dyDescent="0.25">
      <c r="A287" s="5"/>
      <c r="B287" s="5">
        <v>293</v>
      </c>
      <c r="C287" s="25">
        <v>0</v>
      </c>
      <c r="D287" s="25">
        <v>0</v>
      </c>
      <c r="E287" s="25">
        <f t="shared" si="9"/>
        <v>0</v>
      </c>
      <c r="F287" s="5">
        <v>4.01</v>
      </c>
      <c r="G287" s="25">
        <f t="shared" si="8"/>
        <v>0</v>
      </c>
      <c r="H287" s="5"/>
      <c r="I287" s="5"/>
      <c r="J287" s="5"/>
      <c r="K287" s="25">
        <f>СВОД_2014!D289+янв.14!H287-янв.14!G287</f>
        <v>0</v>
      </c>
    </row>
    <row r="288" spans="1:11" x14ac:dyDescent="0.25">
      <c r="A288" s="5"/>
      <c r="B288" s="5">
        <v>294</v>
      </c>
      <c r="C288" s="25">
        <v>0</v>
      </c>
      <c r="D288" s="25">
        <v>0</v>
      </c>
      <c r="E288" s="25">
        <f t="shared" si="9"/>
        <v>0</v>
      </c>
      <c r="F288" s="5">
        <v>4.01</v>
      </c>
      <c r="G288" s="25">
        <f t="shared" si="8"/>
        <v>0</v>
      </c>
      <c r="H288" s="5"/>
      <c r="I288" s="5"/>
      <c r="J288" s="5"/>
      <c r="K288" s="25">
        <f>СВОД_2014!D290+янв.14!H288-янв.14!G288</f>
        <v>0</v>
      </c>
    </row>
    <row r="289" spans="1:11" x14ac:dyDescent="0.25">
      <c r="A289" s="5"/>
      <c r="B289" s="5">
        <v>295</v>
      </c>
      <c r="C289" s="25">
        <v>0</v>
      </c>
      <c r="D289" s="25">
        <v>0</v>
      </c>
      <c r="E289" s="25">
        <f t="shared" si="9"/>
        <v>0</v>
      </c>
      <c r="F289" s="5">
        <v>4.01</v>
      </c>
      <c r="G289" s="25">
        <f t="shared" si="8"/>
        <v>0</v>
      </c>
      <c r="H289" s="5"/>
      <c r="I289" s="5"/>
      <c r="J289" s="5"/>
      <c r="K289" s="25">
        <f>СВОД_2014!D291+янв.14!H289-янв.14!G289</f>
        <v>0</v>
      </c>
    </row>
    <row r="290" spans="1:11" x14ac:dyDescent="0.25">
      <c r="A290" s="5"/>
      <c r="B290" s="5">
        <v>296</v>
      </c>
      <c r="C290" s="25">
        <v>0</v>
      </c>
      <c r="D290" s="25">
        <v>0</v>
      </c>
      <c r="E290" s="25">
        <f t="shared" si="9"/>
        <v>0</v>
      </c>
      <c r="F290" s="5">
        <v>4.01</v>
      </c>
      <c r="G290" s="25">
        <f t="shared" si="8"/>
        <v>0</v>
      </c>
      <c r="H290" s="5"/>
      <c r="I290" s="5"/>
      <c r="J290" s="5"/>
      <c r="K290" s="25">
        <f>СВОД_2014!D292+янв.14!H290-янв.14!G290</f>
        <v>0</v>
      </c>
    </row>
    <row r="291" spans="1:11" x14ac:dyDescent="0.25">
      <c r="A291" s="5"/>
      <c r="B291" s="5">
        <v>297</v>
      </c>
      <c r="C291" s="25">
        <v>0</v>
      </c>
      <c r="D291" s="25">
        <v>0</v>
      </c>
      <c r="E291" s="25">
        <f t="shared" si="9"/>
        <v>0</v>
      </c>
      <c r="F291" s="5">
        <v>4.01</v>
      </c>
      <c r="G291" s="25">
        <f t="shared" si="8"/>
        <v>0</v>
      </c>
      <c r="H291" s="5"/>
      <c r="I291" s="5"/>
      <c r="J291" s="5"/>
      <c r="K291" s="25">
        <f>СВОД_2014!D293+янв.14!H291-янв.14!G291</f>
        <v>0</v>
      </c>
    </row>
    <row r="292" spans="1:11" x14ac:dyDescent="0.25">
      <c r="A292" s="5"/>
      <c r="B292" s="5">
        <v>298</v>
      </c>
      <c r="C292" s="25">
        <v>0</v>
      </c>
      <c r="D292" s="25">
        <v>0</v>
      </c>
      <c r="E292" s="25">
        <f t="shared" si="9"/>
        <v>0</v>
      </c>
      <c r="F292" s="5">
        <v>4.01</v>
      </c>
      <c r="G292" s="25">
        <f t="shared" si="8"/>
        <v>0</v>
      </c>
      <c r="H292" s="5"/>
      <c r="I292" s="5"/>
      <c r="J292" s="5"/>
      <c r="K292" s="25">
        <f>СВОД_2014!D294+янв.14!H292-янв.14!G292</f>
        <v>0</v>
      </c>
    </row>
    <row r="293" spans="1:11" x14ac:dyDescent="0.25">
      <c r="A293" s="5"/>
      <c r="B293" s="5">
        <v>299</v>
      </c>
      <c r="C293" s="25">
        <v>0</v>
      </c>
      <c r="D293" s="25">
        <v>0</v>
      </c>
      <c r="E293" s="25">
        <f t="shared" si="9"/>
        <v>0</v>
      </c>
      <c r="F293" s="5">
        <v>4.01</v>
      </c>
      <c r="G293" s="25">
        <f t="shared" si="8"/>
        <v>0</v>
      </c>
      <c r="H293" s="5"/>
      <c r="I293" s="5"/>
      <c r="J293" s="5"/>
      <c r="K293" s="25">
        <f>СВОД_2014!D295+янв.14!H293-янв.14!G293</f>
        <v>0</v>
      </c>
    </row>
    <row r="294" spans="1:11" x14ac:dyDescent="0.25">
      <c r="A294" s="5"/>
      <c r="B294" s="5">
        <v>300</v>
      </c>
      <c r="C294" s="25">
        <v>0</v>
      </c>
      <c r="D294" s="25">
        <v>0</v>
      </c>
      <c r="E294" s="25">
        <f t="shared" si="9"/>
        <v>0</v>
      </c>
      <c r="F294" s="5">
        <v>4.01</v>
      </c>
      <c r="G294" s="25">
        <f t="shared" si="8"/>
        <v>0</v>
      </c>
      <c r="H294" s="5"/>
      <c r="I294" s="5"/>
      <c r="J294" s="5"/>
      <c r="K294" s="25">
        <f>СВОД_2014!D296+янв.14!H294-янв.14!G294</f>
        <v>0</v>
      </c>
    </row>
    <row r="295" spans="1:11" x14ac:dyDescent="0.25">
      <c r="A295" s="5"/>
      <c r="B295" s="5">
        <v>301</v>
      </c>
      <c r="C295" s="25">
        <v>0</v>
      </c>
      <c r="D295" s="25">
        <v>0</v>
      </c>
      <c r="E295" s="25">
        <f t="shared" si="9"/>
        <v>0</v>
      </c>
      <c r="F295" s="5">
        <v>4.01</v>
      </c>
      <c r="G295" s="25">
        <f t="shared" si="8"/>
        <v>0</v>
      </c>
      <c r="H295" s="5"/>
      <c r="I295" s="5"/>
      <c r="J295" s="5"/>
      <c r="K295" s="25">
        <f>СВОД_2014!D297+янв.14!H295-янв.14!G295</f>
        <v>0</v>
      </c>
    </row>
    <row r="296" spans="1:11" x14ac:dyDescent="0.25">
      <c r="A296" s="5"/>
      <c r="B296" s="5">
        <v>302</v>
      </c>
      <c r="C296" s="25">
        <v>0</v>
      </c>
      <c r="D296" s="25">
        <v>0</v>
      </c>
      <c r="E296" s="25">
        <f t="shared" si="9"/>
        <v>0</v>
      </c>
      <c r="F296" s="5">
        <v>4.01</v>
      </c>
      <c r="G296" s="25">
        <f t="shared" si="8"/>
        <v>0</v>
      </c>
      <c r="H296" s="5"/>
      <c r="I296" s="5"/>
      <c r="J296" s="5"/>
      <c r="K296" s="25">
        <f>СВОД_2014!D298+янв.14!H296-янв.14!G296</f>
        <v>0</v>
      </c>
    </row>
    <row r="297" spans="1:11" x14ac:dyDescent="0.25">
      <c r="A297" s="5"/>
      <c r="B297" s="5">
        <v>303</v>
      </c>
      <c r="C297" s="25">
        <v>0</v>
      </c>
      <c r="D297" s="25">
        <v>0</v>
      </c>
      <c r="E297" s="25">
        <f t="shared" si="9"/>
        <v>0</v>
      </c>
      <c r="F297" s="5">
        <v>4.01</v>
      </c>
      <c r="G297" s="25">
        <f t="shared" si="8"/>
        <v>0</v>
      </c>
      <c r="H297" s="5"/>
      <c r="I297" s="5"/>
      <c r="J297" s="5"/>
      <c r="K297" s="25">
        <f>СВОД_2014!D299+янв.14!H297-янв.14!G297</f>
        <v>0</v>
      </c>
    </row>
    <row r="298" spans="1:11" x14ac:dyDescent="0.25">
      <c r="A298" s="5"/>
      <c r="B298" s="5">
        <v>304</v>
      </c>
      <c r="C298" s="25">
        <v>0</v>
      </c>
      <c r="D298" s="25">
        <v>0</v>
      </c>
      <c r="E298" s="25">
        <f t="shared" si="9"/>
        <v>0</v>
      </c>
      <c r="F298" s="5">
        <v>4.01</v>
      </c>
      <c r="G298" s="25">
        <f t="shared" si="8"/>
        <v>0</v>
      </c>
      <c r="H298" s="5"/>
      <c r="I298" s="5"/>
      <c r="J298" s="5"/>
      <c r="K298" s="25">
        <f>СВОД_2014!D300+янв.14!H298-янв.14!G298</f>
        <v>0</v>
      </c>
    </row>
    <row r="299" spans="1:11" x14ac:dyDescent="0.25">
      <c r="A299" s="5"/>
      <c r="B299" s="5">
        <v>305</v>
      </c>
      <c r="C299" s="25">
        <v>0</v>
      </c>
      <c r="D299" s="25">
        <v>0</v>
      </c>
      <c r="E299" s="25">
        <f t="shared" si="9"/>
        <v>0</v>
      </c>
      <c r="F299" s="5">
        <v>4.01</v>
      </c>
      <c r="G299" s="25">
        <f t="shared" si="8"/>
        <v>0</v>
      </c>
      <c r="H299" s="5"/>
      <c r="I299" s="5"/>
      <c r="J299" s="5"/>
      <c r="K299" s="25">
        <f>СВОД_2014!D301+янв.14!H299-янв.14!G299</f>
        <v>0</v>
      </c>
    </row>
    <row r="300" spans="1:11" x14ac:dyDescent="0.25">
      <c r="A300" s="5"/>
      <c r="B300" s="5">
        <v>306</v>
      </c>
      <c r="C300" s="25">
        <v>0</v>
      </c>
      <c r="D300" s="25">
        <v>0</v>
      </c>
      <c r="E300" s="25">
        <f t="shared" si="9"/>
        <v>0</v>
      </c>
      <c r="F300" s="5">
        <v>4.01</v>
      </c>
      <c r="G300" s="25">
        <f t="shared" si="8"/>
        <v>0</v>
      </c>
      <c r="H300" s="5"/>
      <c r="I300" s="5"/>
      <c r="J300" s="5"/>
      <c r="K300" s="25">
        <f>СВОД_2014!D302+янв.14!H300-янв.14!G300</f>
        <v>0</v>
      </c>
    </row>
    <row r="301" spans="1:11" x14ac:dyDescent="0.25">
      <c r="A301" s="5"/>
      <c r="B301" s="5">
        <v>307</v>
      </c>
      <c r="C301" s="25">
        <v>0</v>
      </c>
      <c r="D301" s="25">
        <v>0</v>
      </c>
      <c r="E301" s="25">
        <f t="shared" si="9"/>
        <v>0</v>
      </c>
      <c r="F301" s="5">
        <v>4.01</v>
      </c>
      <c r="G301" s="25">
        <f t="shared" si="8"/>
        <v>0</v>
      </c>
      <c r="H301" s="5"/>
      <c r="I301" s="5"/>
      <c r="J301" s="5"/>
      <c r="K301" s="25">
        <f>СВОД_2014!D303+янв.14!H301-янв.14!G301</f>
        <v>0</v>
      </c>
    </row>
    <row r="302" spans="1:11" x14ac:dyDescent="0.25">
      <c r="A302" s="5"/>
      <c r="B302" s="5">
        <v>308</v>
      </c>
      <c r="C302" s="25">
        <v>0</v>
      </c>
      <c r="D302" s="25">
        <v>0</v>
      </c>
      <c r="E302" s="25">
        <f t="shared" si="9"/>
        <v>0</v>
      </c>
      <c r="F302" s="5">
        <v>4.01</v>
      </c>
      <c r="G302" s="25">
        <f t="shared" si="8"/>
        <v>0</v>
      </c>
      <c r="H302" s="5"/>
      <c r="I302" s="5"/>
      <c r="J302" s="5"/>
      <c r="K302" s="25">
        <f>СВОД_2014!D304+янв.14!H302-янв.14!G302</f>
        <v>0</v>
      </c>
    </row>
    <row r="303" spans="1:11" x14ac:dyDescent="0.25">
      <c r="A303" s="5"/>
      <c r="B303" s="5">
        <v>309</v>
      </c>
      <c r="C303" s="25">
        <v>0</v>
      </c>
      <c r="D303" s="25">
        <v>0</v>
      </c>
      <c r="E303" s="25">
        <f t="shared" si="9"/>
        <v>0</v>
      </c>
      <c r="F303" s="5">
        <v>4.01</v>
      </c>
      <c r="G303" s="25">
        <f t="shared" si="8"/>
        <v>0</v>
      </c>
      <c r="H303" s="5"/>
      <c r="I303" s="5"/>
      <c r="J303" s="5"/>
      <c r="K303" s="25">
        <f>СВОД_2014!D305+янв.14!H303-янв.14!G303</f>
        <v>0</v>
      </c>
    </row>
    <row r="304" spans="1:11" x14ac:dyDescent="0.25">
      <c r="A304" s="5"/>
      <c r="B304" s="5">
        <v>310</v>
      </c>
      <c r="C304" s="25">
        <v>0</v>
      </c>
      <c r="D304" s="25">
        <v>0</v>
      </c>
      <c r="E304" s="25">
        <f t="shared" si="9"/>
        <v>0</v>
      </c>
      <c r="F304" s="5">
        <v>4.01</v>
      </c>
      <c r="G304" s="25">
        <f t="shared" si="8"/>
        <v>0</v>
      </c>
      <c r="H304" s="5"/>
      <c r="I304" s="5"/>
      <c r="J304" s="5"/>
      <c r="K304" s="25">
        <f>СВОД_2014!D306+янв.14!H304-янв.14!G304</f>
        <v>0</v>
      </c>
    </row>
    <row r="305" spans="1:11" x14ac:dyDescent="0.25">
      <c r="A305" s="5"/>
      <c r="B305" s="5">
        <v>311</v>
      </c>
      <c r="C305" s="25">
        <v>0</v>
      </c>
      <c r="D305" s="25">
        <v>0</v>
      </c>
      <c r="E305" s="25">
        <f t="shared" si="9"/>
        <v>0</v>
      </c>
      <c r="F305" s="5">
        <v>4.01</v>
      </c>
      <c r="G305" s="25">
        <f t="shared" si="8"/>
        <v>0</v>
      </c>
      <c r="H305" s="5"/>
      <c r="I305" s="5"/>
      <c r="J305" s="5"/>
      <c r="K305" s="25">
        <f>СВОД_2014!D307+янв.14!H305-янв.14!G305</f>
        <v>0</v>
      </c>
    </row>
    <row r="306" spans="1:11" x14ac:dyDescent="0.25">
      <c r="A306" s="5"/>
      <c r="B306" s="5">
        <v>312</v>
      </c>
      <c r="C306" s="25">
        <v>0</v>
      </c>
      <c r="D306" s="25">
        <v>0</v>
      </c>
      <c r="E306" s="25">
        <f t="shared" si="9"/>
        <v>0</v>
      </c>
      <c r="F306" s="5">
        <v>4.01</v>
      </c>
      <c r="G306" s="25">
        <f t="shared" si="8"/>
        <v>0</v>
      </c>
      <c r="H306" s="5"/>
      <c r="I306" s="5"/>
      <c r="J306" s="5"/>
      <c r="K306" s="25">
        <f>СВОД_2014!D308+янв.14!H306-янв.14!G306</f>
        <v>0</v>
      </c>
    </row>
    <row r="307" spans="1:11" x14ac:dyDescent="0.25">
      <c r="A307" s="5"/>
      <c r="B307" s="5">
        <v>313</v>
      </c>
      <c r="C307" s="25">
        <v>0</v>
      </c>
      <c r="D307" s="25">
        <v>0</v>
      </c>
      <c r="E307" s="25">
        <f t="shared" si="9"/>
        <v>0</v>
      </c>
      <c r="F307" s="5">
        <v>4.01</v>
      </c>
      <c r="G307" s="25">
        <f t="shared" si="8"/>
        <v>0</v>
      </c>
      <c r="H307" s="5"/>
      <c r="I307" s="5"/>
      <c r="J307" s="5"/>
      <c r="K307" s="25">
        <f>СВОД_2014!D309+янв.14!H307-янв.14!G307</f>
        <v>0</v>
      </c>
    </row>
    <row r="308" spans="1:11" x14ac:dyDescent="0.25">
      <c r="A308" s="5"/>
      <c r="B308" s="5">
        <v>314</v>
      </c>
      <c r="C308" s="25">
        <v>0</v>
      </c>
      <c r="D308" s="25">
        <v>0</v>
      </c>
      <c r="E308" s="25">
        <f t="shared" si="9"/>
        <v>0</v>
      </c>
      <c r="F308" s="5">
        <v>4.01</v>
      </c>
      <c r="G308" s="25">
        <f t="shared" si="8"/>
        <v>0</v>
      </c>
      <c r="H308" s="5"/>
      <c r="I308" s="5"/>
      <c r="J308" s="5"/>
      <c r="K308" s="25">
        <f>СВОД_2014!D310+янв.14!H308-янв.14!G308</f>
        <v>0</v>
      </c>
    </row>
    <row r="309" spans="1:11" x14ac:dyDescent="0.25">
      <c r="A309" s="5"/>
      <c r="B309" s="5">
        <v>315</v>
      </c>
      <c r="C309" s="25">
        <v>0</v>
      </c>
      <c r="D309" s="25">
        <v>0</v>
      </c>
      <c r="E309" s="25">
        <f t="shared" si="9"/>
        <v>0</v>
      </c>
      <c r="F309" s="5">
        <v>4.01</v>
      </c>
      <c r="G309" s="25">
        <f t="shared" si="8"/>
        <v>0</v>
      </c>
      <c r="H309" s="5"/>
      <c r="I309" s="5"/>
      <c r="J309" s="5"/>
      <c r="K309" s="25">
        <f>СВОД_2014!D311+янв.14!H309-янв.14!G309</f>
        <v>0</v>
      </c>
    </row>
    <row r="310" spans="1:11" x14ac:dyDescent="0.25">
      <c r="A310" s="5"/>
      <c r="B310" s="5">
        <v>316</v>
      </c>
      <c r="C310" s="25">
        <v>0</v>
      </c>
      <c r="D310" s="25">
        <v>0</v>
      </c>
      <c r="E310" s="25">
        <f t="shared" si="9"/>
        <v>0</v>
      </c>
      <c r="F310" s="5">
        <v>4.01</v>
      </c>
      <c r="G310" s="25">
        <f t="shared" si="8"/>
        <v>0</v>
      </c>
      <c r="H310" s="5"/>
      <c r="I310" s="5"/>
      <c r="J310" s="5"/>
      <c r="K310" s="25">
        <f>СВОД_2014!D312+янв.14!H310-янв.14!G310</f>
        <v>0</v>
      </c>
    </row>
    <row r="311" spans="1:11" x14ac:dyDescent="0.25">
      <c r="A311" s="5"/>
      <c r="B311" s="5">
        <v>317</v>
      </c>
      <c r="C311" s="25">
        <v>0</v>
      </c>
      <c r="D311" s="25">
        <v>0</v>
      </c>
      <c r="E311" s="25">
        <f t="shared" si="9"/>
        <v>0</v>
      </c>
      <c r="F311" s="5">
        <v>4.01</v>
      </c>
      <c r="G311" s="25">
        <f t="shared" si="8"/>
        <v>0</v>
      </c>
      <c r="H311" s="5"/>
      <c r="I311" s="5"/>
      <c r="J311" s="5"/>
      <c r="K311" s="25">
        <f>СВОД_2014!D313+янв.14!H311-янв.14!G311</f>
        <v>0</v>
      </c>
    </row>
    <row r="312" spans="1:11" x14ac:dyDescent="0.25">
      <c r="A312" s="5"/>
      <c r="B312" s="5">
        <v>318</v>
      </c>
      <c r="C312" s="25">
        <v>0</v>
      </c>
      <c r="D312" s="25">
        <v>0</v>
      </c>
      <c r="E312" s="25">
        <f t="shared" si="9"/>
        <v>0</v>
      </c>
      <c r="F312" s="5">
        <v>4.01</v>
      </c>
      <c r="G312" s="25">
        <f t="shared" si="8"/>
        <v>0</v>
      </c>
      <c r="H312" s="5"/>
      <c r="I312" s="5"/>
      <c r="J312" s="5"/>
      <c r="K312" s="25">
        <f>СВОД_2014!D314+янв.14!H312-янв.14!G312</f>
        <v>0</v>
      </c>
    </row>
    <row r="313" spans="1:11" x14ac:dyDescent="0.25">
      <c r="A313" s="5"/>
      <c r="B313" s="5">
        <v>319</v>
      </c>
      <c r="C313" s="25">
        <v>0</v>
      </c>
      <c r="D313" s="25">
        <v>0</v>
      </c>
      <c r="E313" s="25">
        <f t="shared" si="9"/>
        <v>0</v>
      </c>
      <c r="F313" s="5">
        <v>4.01</v>
      </c>
      <c r="G313" s="25">
        <f t="shared" si="8"/>
        <v>0</v>
      </c>
      <c r="H313" s="5"/>
      <c r="I313" s="5"/>
      <c r="J313" s="5"/>
      <c r="K313" s="25">
        <f>СВОД_2014!D315+янв.14!H313-янв.14!G313</f>
        <v>0</v>
      </c>
    </row>
    <row r="314" spans="1:11" x14ac:dyDescent="0.25">
      <c r="A314" s="5"/>
      <c r="B314" s="5">
        <v>320</v>
      </c>
      <c r="C314" s="25">
        <v>0</v>
      </c>
      <c r="D314" s="25">
        <v>0</v>
      </c>
      <c r="E314" s="25">
        <f t="shared" si="9"/>
        <v>0</v>
      </c>
      <c r="F314" s="5">
        <v>4.01</v>
      </c>
      <c r="G314" s="25">
        <f t="shared" si="8"/>
        <v>0</v>
      </c>
      <c r="H314" s="5"/>
      <c r="I314" s="5"/>
      <c r="J314" s="5"/>
      <c r="K314" s="25">
        <f>СВОД_2014!D316+янв.14!H314-янв.14!G314</f>
        <v>0</v>
      </c>
    </row>
    <row r="315" spans="1:11" x14ac:dyDescent="0.25">
      <c r="A315" s="5"/>
      <c r="B315" s="5">
        <v>321</v>
      </c>
      <c r="C315" s="25">
        <v>0</v>
      </c>
      <c r="D315" s="25">
        <v>0</v>
      </c>
      <c r="E315" s="25">
        <f t="shared" si="9"/>
        <v>0</v>
      </c>
      <c r="F315" s="5">
        <v>4.01</v>
      </c>
      <c r="G315" s="25">
        <f t="shared" si="8"/>
        <v>0</v>
      </c>
      <c r="H315" s="5"/>
      <c r="I315" s="5"/>
      <c r="J315" s="5"/>
      <c r="K315" s="25">
        <f>СВОД_2014!D317+янв.14!H315-янв.14!G315</f>
        <v>0</v>
      </c>
    </row>
    <row r="316" spans="1:11" x14ac:dyDescent="0.25">
      <c r="A316" s="5"/>
      <c r="B316" s="5">
        <v>322</v>
      </c>
      <c r="C316" s="25">
        <v>0</v>
      </c>
      <c r="D316" s="25">
        <v>0</v>
      </c>
      <c r="E316" s="25">
        <f t="shared" si="9"/>
        <v>0</v>
      </c>
      <c r="F316" s="5">
        <v>4.01</v>
      </c>
      <c r="G316" s="25">
        <f t="shared" si="8"/>
        <v>0</v>
      </c>
      <c r="H316" s="5"/>
      <c r="I316" s="5"/>
      <c r="J316" s="5"/>
      <c r="K316" s="25">
        <f>СВОД_2014!D318+янв.14!H316-янв.14!G316</f>
        <v>0</v>
      </c>
    </row>
    <row r="317" spans="1:11" x14ac:dyDescent="0.25">
      <c r="A317" s="5"/>
      <c r="B317" s="5">
        <v>323</v>
      </c>
      <c r="C317" s="25">
        <v>0</v>
      </c>
      <c r="D317" s="25">
        <v>0</v>
      </c>
      <c r="E317" s="25">
        <f t="shared" si="9"/>
        <v>0</v>
      </c>
      <c r="F317" s="5">
        <v>4.01</v>
      </c>
      <c r="G317" s="25">
        <f t="shared" si="8"/>
        <v>0</v>
      </c>
      <c r="H317" s="5"/>
      <c r="I317" s="5"/>
      <c r="J317" s="5"/>
      <c r="K317" s="25">
        <f>СВОД_2014!D319+янв.14!H317-янв.14!G317</f>
        <v>0</v>
      </c>
    </row>
    <row r="318" spans="1:11" x14ac:dyDescent="0.25">
      <c r="A318" s="5"/>
      <c r="B318" s="5">
        <v>324</v>
      </c>
      <c r="C318" s="25">
        <v>0</v>
      </c>
      <c r="D318" s="25">
        <v>0</v>
      </c>
      <c r="E318" s="25">
        <f t="shared" si="9"/>
        <v>0</v>
      </c>
      <c r="F318" s="5">
        <v>4.01</v>
      </c>
      <c r="G318" s="25">
        <f t="shared" si="8"/>
        <v>0</v>
      </c>
      <c r="H318" s="5"/>
      <c r="I318" s="5"/>
      <c r="J318" s="5"/>
      <c r="K318" s="25">
        <f>СВОД_2014!D320+янв.14!H318-янв.14!G318</f>
        <v>0</v>
      </c>
    </row>
    <row r="319" spans="1:11" x14ac:dyDescent="0.25">
      <c r="A319" s="5"/>
      <c r="B319" s="5">
        <v>325</v>
      </c>
      <c r="C319" s="25">
        <v>0</v>
      </c>
      <c r="D319" s="25">
        <v>0</v>
      </c>
      <c r="E319" s="25">
        <f t="shared" si="9"/>
        <v>0</v>
      </c>
      <c r="F319" s="5">
        <v>4.01</v>
      </c>
      <c r="G319" s="25">
        <f t="shared" si="8"/>
        <v>0</v>
      </c>
      <c r="H319" s="5"/>
      <c r="I319" s="5"/>
      <c r="J319" s="5"/>
      <c r="K319" s="25">
        <f>СВОД_2014!D321+янв.14!H319-янв.14!G319</f>
        <v>0</v>
      </c>
    </row>
    <row r="320" spans="1:11" x14ac:dyDescent="0.25">
      <c r="A320" s="5"/>
      <c r="B320" s="5">
        <v>326</v>
      </c>
      <c r="C320" s="25">
        <v>0</v>
      </c>
      <c r="D320" s="25">
        <v>0</v>
      </c>
      <c r="E320" s="25">
        <f t="shared" si="9"/>
        <v>0</v>
      </c>
      <c r="F320" s="5">
        <v>4.01</v>
      </c>
      <c r="G320" s="25">
        <f t="shared" si="8"/>
        <v>0</v>
      </c>
      <c r="H320" s="5"/>
      <c r="I320" s="5"/>
      <c r="J320" s="5"/>
      <c r="K320" s="25">
        <f>СВОД_2014!D322+янв.14!H320-янв.14!G320</f>
        <v>0</v>
      </c>
    </row>
    <row r="321" spans="1:11" x14ac:dyDescent="0.25">
      <c r="A321" s="5"/>
      <c r="B321" s="5">
        <v>327</v>
      </c>
      <c r="C321" s="25">
        <v>0</v>
      </c>
      <c r="D321" s="25">
        <v>0</v>
      </c>
      <c r="E321" s="25">
        <f t="shared" si="9"/>
        <v>0</v>
      </c>
      <c r="F321" s="5">
        <v>4.01</v>
      </c>
      <c r="G321" s="25">
        <f t="shared" si="8"/>
        <v>0</v>
      </c>
      <c r="H321" s="5"/>
      <c r="I321" s="5"/>
      <c r="J321" s="5"/>
      <c r="K321" s="25">
        <f>СВОД_2014!D323+янв.14!H321-янв.14!G321</f>
        <v>0</v>
      </c>
    </row>
    <row r="322" spans="1:11" x14ac:dyDescent="0.25">
      <c r="A322" s="5"/>
      <c r="B322" s="5">
        <v>328</v>
      </c>
      <c r="C322" s="25">
        <v>0</v>
      </c>
      <c r="D322" s="25">
        <v>0</v>
      </c>
      <c r="E322" s="25">
        <f t="shared" si="9"/>
        <v>0</v>
      </c>
      <c r="F322" s="5">
        <v>4.01</v>
      </c>
      <c r="G322" s="25">
        <f t="shared" si="8"/>
        <v>0</v>
      </c>
      <c r="H322" s="5"/>
      <c r="I322" s="5"/>
      <c r="J322" s="5"/>
      <c r="K322" s="25">
        <f>СВОД_2014!D324+янв.14!H322-янв.14!G322</f>
        <v>0</v>
      </c>
    </row>
    <row r="323" spans="1:11" x14ac:dyDescent="0.25">
      <c r="A323" s="5"/>
      <c r="B323" s="5">
        <v>329</v>
      </c>
      <c r="C323" s="25">
        <v>0</v>
      </c>
      <c r="D323" s="25">
        <v>0</v>
      </c>
      <c r="E323" s="25">
        <f t="shared" si="9"/>
        <v>0</v>
      </c>
      <c r="F323" s="5">
        <v>4.01</v>
      </c>
      <c r="G323" s="25">
        <f t="shared" si="8"/>
        <v>0</v>
      </c>
      <c r="H323" s="5"/>
      <c r="I323" s="5"/>
      <c r="J323" s="5"/>
      <c r="K323" s="25">
        <f>СВОД_2014!D325+янв.14!H323-янв.14!G323</f>
        <v>0</v>
      </c>
    </row>
    <row r="324" spans="1:11" x14ac:dyDescent="0.25">
      <c r="A324" s="5"/>
      <c r="B324" s="5">
        <v>330</v>
      </c>
      <c r="C324" s="25">
        <v>0</v>
      </c>
      <c r="D324" s="25">
        <v>0</v>
      </c>
      <c r="E324" s="25">
        <f t="shared" si="9"/>
        <v>0</v>
      </c>
      <c r="F324" s="5">
        <v>4.01</v>
      </c>
      <c r="G324" s="25">
        <f t="shared" ref="G324:G341" si="10">F324*E324</f>
        <v>0</v>
      </c>
      <c r="H324" s="5"/>
      <c r="I324" s="5"/>
      <c r="J324" s="5"/>
      <c r="K324" s="25">
        <f>СВОД_2014!D326+янв.14!H324-янв.14!G324</f>
        <v>0</v>
      </c>
    </row>
    <row r="325" spans="1:11" x14ac:dyDescent="0.25">
      <c r="A325" s="5"/>
      <c r="B325" s="5">
        <v>331</v>
      </c>
      <c r="C325" s="25">
        <v>0</v>
      </c>
      <c r="D325" s="25">
        <v>0</v>
      </c>
      <c r="E325" s="25">
        <f t="shared" ref="E325:E341" si="11">D325-C325</f>
        <v>0</v>
      </c>
      <c r="F325" s="5">
        <v>4.01</v>
      </c>
      <c r="G325" s="25">
        <f t="shared" si="10"/>
        <v>0</v>
      </c>
      <c r="H325" s="5"/>
      <c r="I325" s="5"/>
      <c r="J325" s="5"/>
      <c r="K325" s="25">
        <f>СВОД_2014!D327+янв.14!H325-янв.14!G325</f>
        <v>0</v>
      </c>
    </row>
    <row r="326" spans="1:11" x14ac:dyDescent="0.25">
      <c r="A326" s="5"/>
      <c r="B326" s="5">
        <v>332</v>
      </c>
      <c r="C326" s="25">
        <v>0</v>
      </c>
      <c r="D326" s="25">
        <v>0</v>
      </c>
      <c r="E326" s="25">
        <f t="shared" si="11"/>
        <v>0</v>
      </c>
      <c r="F326" s="5">
        <v>4.01</v>
      </c>
      <c r="G326" s="25">
        <f t="shared" si="10"/>
        <v>0</v>
      </c>
      <c r="H326" s="5"/>
      <c r="I326" s="5"/>
      <c r="J326" s="5"/>
      <c r="K326" s="25">
        <f>СВОД_2014!D328+янв.14!H326-янв.14!G326</f>
        <v>0</v>
      </c>
    </row>
    <row r="327" spans="1:11" x14ac:dyDescent="0.25">
      <c r="A327" s="5"/>
      <c r="B327" s="5">
        <v>333</v>
      </c>
      <c r="C327" s="25">
        <v>0</v>
      </c>
      <c r="D327" s="25">
        <v>0</v>
      </c>
      <c r="E327" s="25">
        <f t="shared" si="11"/>
        <v>0</v>
      </c>
      <c r="F327" s="5">
        <v>4.01</v>
      </c>
      <c r="G327" s="25">
        <f t="shared" si="10"/>
        <v>0</v>
      </c>
      <c r="H327" s="5"/>
      <c r="I327" s="5"/>
      <c r="J327" s="5"/>
      <c r="K327" s="25">
        <f>СВОД_2014!D329+янв.14!H327-янв.14!G327</f>
        <v>0</v>
      </c>
    </row>
    <row r="328" spans="1:11" x14ac:dyDescent="0.25">
      <c r="A328" s="5"/>
      <c r="B328" s="5">
        <v>334</v>
      </c>
      <c r="C328" s="25">
        <v>0</v>
      </c>
      <c r="D328" s="25">
        <v>0</v>
      </c>
      <c r="E328" s="25">
        <f t="shared" si="11"/>
        <v>0</v>
      </c>
      <c r="F328" s="5">
        <v>4.01</v>
      </c>
      <c r="G328" s="25">
        <f t="shared" si="10"/>
        <v>0</v>
      </c>
      <c r="H328" s="5"/>
      <c r="I328" s="5"/>
      <c r="J328" s="5"/>
      <c r="K328" s="25">
        <f>СВОД_2014!D330+янв.14!H328-янв.14!G328</f>
        <v>0</v>
      </c>
    </row>
    <row r="329" spans="1:11" x14ac:dyDescent="0.25">
      <c r="A329" s="5"/>
      <c r="B329" s="5">
        <v>335</v>
      </c>
      <c r="C329" s="25">
        <v>0</v>
      </c>
      <c r="D329" s="25">
        <v>0</v>
      </c>
      <c r="E329" s="25">
        <f t="shared" si="11"/>
        <v>0</v>
      </c>
      <c r="F329" s="5">
        <v>4.01</v>
      </c>
      <c r="G329" s="25">
        <f t="shared" si="10"/>
        <v>0</v>
      </c>
      <c r="H329" s="5"/>
      <c r="I329" s="5"/>
      <c r="J329" s="5"/>
      <c r="K329" s="25">
        <f>СВОД_2014!D331+янв.14!H329-янв.14!G329</f>
        <v>0</v>
      </c>
    </row>
    <row r="330" spans="1:11" x14ac:dyDescent="0.25">
      <c r="A330" s="5"/>
      <c r="B330" s="5">
        <v>336</v>
      </c>
      <c r="C330" s="25">
        <v>0</v>
      </c>
      <c r="D330" s="25">
        <v>0</v>
      </c>
      <c r="E330" s="25">
        <f t="shared" si="11"/>
        <v>0</v>
      </c>
      <c r="F330" s="5">
        <v>4.01</v>
      </c>
      <c r="G330" s="25">
        <f t="shared" si="10"/>
        <v>0</v>
      </c>
      <c r="H330" s="5"/>
      <c r="I330" s="5"/>
      <c r="J330" s="5"/>
      <c r="K330" s="25">
        <f>СВОД_2014!D332+янв.14!H330-янв.14!G330</f>
        <v>0</v>
      </c>
    </row>
    <row r="331" spans="1:11" x14ac:dyDescent="0.25">
      <c r="A331" s="5"/>
      <c r="B331" s="5">
        <v>337</v>
      </c>
      <c r="C331" s="25">
        <v>0</v>
      </c>
      <c r="D331" s="25">
        <v>0</v>
      </c>
      <c r="E331" s="25">
        <f t="shared" si="11"/>
        <v>0</v>
      </c>
      <c r="F331" s="5">
        <v>4.01</v>
      </c>
      <c r="G331" s="25">
        <f t="shared" si="10"/>
        <v>0</v>
      </c>
      <c r="H331" s="5"/>
      <c r="I331" s="5"/>
      <c r="J331" s="5"/>
      <c r="K331" s="25">
        <f>СВОД_2014!D333+янв.14!H331-янв.14!G331</f>
        <v>0</v>
      </c>
    </row>
    <row r="332" spans="1:11" x14ac:dyDescent="0.25">
      <c r="A332" s="5"/>
      <c r="B332" s="5">
        <v>338</v>
      </c>
      <c r="C332" s="25">
        <v>0</v>
      </c>
      <c r="D332" s="25">
        <v>0</v>
      </c>
      <c r="E332" s="25">
        <f t="shared" si="11"/>
        <v>0</v>
      </c>
      <c r="F332" s="5">
        <v>4.01</v>
      </c>
      <c r="G332" s="25">
        <f t="shared" si="10"/>
        <v>0</v>
      </c>
      <c r="H332" s="5"/>
      <c r="I332" s="5"/>
      <c r="J332" s="5"/>
      <c r="K332" s="25">
        <f>СВОД_2014!D334+янв.14!H332-янв.14!G332</f>
        <v>0</v>
      </c>
    </row>
    <row r="333" spans="1:11" x14ac:dyDescent="0.25">
      <c r="A333" s="5"/>
      <c r="B333" s="5">
        <v>339</v>
      </c>
      <c r="C333" s="25">
        <v>0</v>
      </c>
      <c r="D333" s="25">
        <v>0</v>
      </c>
      <c r="E333" s="25">
        <f t="shared" si="11"/>
        <v>0</v>
      </c>
      <c r="F333" s="5">
        <v>4.01</v>
      </c>
      <c r="G333" s="25">
        <f t="shared" si="10"/>
        <v>0</v>
      </c>
      <c r="H333" s="5"/>
      <c r="I333" s="5"/>
      <c r="J333" s="5"/>
      <c r="K333" s="25">
        <f>СВОД_2014!D335+янв.14!H333-янв.14!G333</f>
        <v>0</v>
      </c>
    </row>
    <row r="334" spans="1:11" x14ac:dyDescent="0.25">
      <c r="A334" s="5"/>
      <c r="B334" s="5">
        <v>340</v>
      </c>
      <c r="C334" s="25">
        <v>0</v>
      </c>
      <c r="D334" s="25">
        <v>0</v>
      </c>
      <c r="E334" s="25">
        <f t="shared" si="11"/>
        <v>0</v>
      </c>
      <c r="F334" s="5">
        <v>4.01</v>
      </c>
      <c r="G334" s="25">
        <f t="shared" si="10"/>
        <v>0</v>
      </c>
      <c r="H334" s="5"/>
      <c r="I334" s="5"/>
      <c r="J334" s="5"/>
      <c r="K334" s="25">
        <f>СВОД_2014!D336+янв.14!H334-янв.14!G334</f>
        <v>0</v>
      </c>
    </row>
    <row r="335" spans="1:11" x14ac:dyDescent="0.25">
      <c r="A335" s="5"/>
      <c r="B335" s="5">
        <v>341</v>
      </c>
      <c r="C335" s="25">
        <v>0</v>
      </c>
      <c r="D335" s="25">
        <v>0</v>
      </c>
      <c r="E335" s="25">
        <f t="shared" si="11"/>
        <v>0</v>
      </c>
      <c r="F335" s="5">
        <v>4.01</v>
      </c>
      <c r="G335" s="25">
        <f t="shared" si="10"/>
        <v>0</v>
      </c>
      <c r="H335" s="5"/>
      <c r="I335" s="5"/>
      <c r="J335" s="5"/>
      <c r="K335" s="25">
        <f>СВОД_2014!D337+янв.14!H335-янв.14!G335</f>
        <v>0</v>
      </c>
    </row>
    <row r="336" spans="1:11" x14ac:dyDescent="0.25">
      <c r="A336" s="5"/>
      <c r="B336" s="5">
        <v>342</v>
      </c>
      <c r="C336" s="25">
        <v>0</v>
      </c>
      <c r="D336" s="25">
        <v>0</v>
      </c>
      <c r="E336" s="25">
        <f t="shared" si="11"/>
        <v>0</v>
      </c>
      <c r="F336" s="5">
        <v>4.01</v>
      </c>
      <c r="G336" s="25">
        <f t="shared" si="10"/>
        <v>0</v>
      </c>
      <c r="H336" s="5"/>
      <c r="I336" s="5"/>
      <c r="J336" s="5"/>
      <c r="K336" s="25">
        <f>СВОД_2014!D338+янв.14!H336-янв.14!G336</f>
        <v>0</v>
      </c>
    </row>
    <row r="337" spans="1:11" x14ac:dyDescent="0.25">
      <c r="A337" s="5"/>
      <c r="B337" s="5">
        <v>343</v>
      </c>
      <c r="C337" s="25">
        <v>0</v>
      </c>
      <c r="D337" s="25">
        <v>0</v>
      </c>
      <c r="E337" s="25">
        <f t="shared" si="11"/>
        <v>0</v>
      </c>
      <c r="F337" s="5">
        <v>4.01</v>
      </c>
      <c r="G337" s="25">
        <f t="shared" si="10"/>
        <v>0</v>
      </c>
      <c r="H337" s="5"/>
      <c r="I337" s="5"/>
      <c r="J337" s="5"/>
      <c r="K337" s="25">
        <f>СВОД_2014!D339+янв.14!H337-янв.14!G337</f>
        <v>0</v>
      </c>
    </row>
    <row r="338" spans="1:11" x14ac:dyDescent="0.25">
      <c r="A338" s="5"/>
      <c r="B338" s="5">
        <v>344</v>
      </c>
      <c r="C338" s="25">
        <v>0</v>
      </c>
      <c r="D338" s="25">
        <v>0</v>
      </c>
      <c r="E338" s="25">
        <f t="shared" si="11"/>
        <v>0</v>
      </c>
      <c r="F338" s="5">
        <v>4.01</v>
      </c>
      <c r="G338" s="25">
        <f t="shared" si="10"/>
        <v>0</v>
      </c>
      <c r="H338" s="5"/>
      <c r="I338" s="5"/>
      <c r="J338" s="5"/>
      <c r="K338" s="25">
        <f>СВОД_2014!D340+янв.14!H338-янв.14!G338</f>
        <v>0</v>
      </c>
    </row>
    <row r="339" spans="1:11" x14ac:dyDescent="0.25">
      <c r="A339" s="5"/>
      <c r="B339" s="5">
        <v>345</v>
      </c>
      <c r="C339" s="25">
        <v>0</v>
      </c>
      <c r="D339" s="25">
        <v>0</v>
      </c>
      <c r="E339" s="25">
        <f t="shared" si="11"/>
        <v>0</v>
      </c>
      <c r="F339" s="5">
        <v>4.01</v>
      </c>
      <c r="G339" s="25">
        <f t="shared" si="10"/>
        <v>0</v>
      </c>
      <c r="H339" s="5"/>
      <c r="I339" s="5"/>
      <c r="J339" s="5"/>
      <c r="K339" s="25">
        <f>СВОД_2014!D341+янв.14!H339-янв.14!G339</f>
        <v>0</v>
      </c>
    </row>
    <row r="340" spans="1:11" x14ac:dyDescent="0.25">
      <c r="A340" s="5"/>
      <c r="B340" s="5">
        <v>346</v>
      </c>
      <c r="C340" s="25">
        <v>0</v>
      </c>
      <c r="D340" s="25">
        <v>0</v>
      </c>
      <c r="E340" s="25">
        <f t="shared" si="11"/>
        <v>0</v>
      </c>
      <c r="F340" s="5">
        <v>4.01</v>
      </c>
      <c r="G340" s="25">
        <f t="shared" si="10"/>
        <v>0</v>
      </c>
      <c r="H340" s="5"/>
      <c r="I340" s="5"/>
      <c r="J340" s="5"/>
      <c r="K340" s="25">
        <f>СВОД_2014!D342+янв.14!H340-янв.14!G340</f>
        <v>0</v>
      </c>
    </row>
    <row r="341" spans="1:11" x14ac:dyDescent="0.25">
      <c r="A341" s="5"/>
      <c r="B341" s="5">
        <v>347</v>
      </c>
      <c r="C341" s="25">
        <v>0</v>
      </c>
      <c r="D341" s="25">
        <v>0</v>
      </c>
      <c r="E341" s="25">
        <f t="shared" si="11"/>
        <v>0</v>
      </c>
      <c r="F341" s="5">
        <v>4.01</v>
      </c>
      <c r="G341" s="25">
        <f t="shared" si="10"/>
        <v>0</v>
      </c>
      <c r="H341" s="5"/>
      <c r="I341" s="5"/>
      <c r="J341" s="5"/>
      <c r="K341" s="25">
        <f>СВОД_2014!D343+янв.14!H341-янв.14!G341</f>
        <v>0</v>
      </c>
    </row>
    <row r="342" spans="1:11" x14ac:dyDescent="0.25">
      <c r="H342" s="8">
        <f>SUM(H7:H341)</f>
        <v>22192.940000000002</v>
      </c>
    </row>
  </sheetData>
  <mergeCells count="9">
    <mergeCell ref="A1:K2"/>
    <mergeCell ref="A3:K3"/>
    <mergeCell ref="C5:G5"/>
    <mergeCell ref="H5:H6"/>
    <mergeCell ref="K5:K6"/>
    <mergeCell ref="B5:B6"/>
    <mergeCell ref="A5:A6"/>
    <mergeCell ref="I5:I6"/>
    <mergeCell ref="J5:J6"/>
  </mergeCells>
  <conditionalFormatting sqref="K1:K1048576">
    <cfRule type="cellIs" dxfId="12" priority="1" operator="less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СВОД_2013</vt:lpstr>
      <vt:lpstr>июл.13</vt:lpstr>
      <vt:lpstr>авг.13</vt:lpstr>
      <vt:lpstr>сен.13</vt:lpstr>
      <vt:lpstr>окт.13</vt:lpstr>
      <vt:lpstr>ноя.13</vt:lpstr>
      <vt:lpstr>дек.13</vt:lpstr>
      <vt:lpstr>СВОД_2014</vt:lpstr>
      <vt:lpstr>янв.14</vt:lpstr>
      <vt:lpstr>фев.14</vt:lpstr>
      <vt:lpstr>мар.14</vt:lpstr>
      <vt:lpstr>апр.14</vt:lpstr>
      <vt:lpstr>май.14</vt:lpstr>
      <vt:lpstr>июн.14</vt:lpstr>
      <vt:lpstr>июл.14</vt:lpstr>
      <vt:lpstr>авг.14</vt:lpstr>
      <vt:lpstr>сен.14</vt:lpstr>
      <vt:lpstr>окт.14</vt:lpstr>
      <vt:lpstr>ноя.14</vt:lpstr>
      <vt:lpstr>дек.14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2014-12-03T13:51:34Z</cp:lastPrinted>
  <dcterms:created xsi:type="dcterms:W3CDTF">2014-03-13T09:13:44Z</dcterms:created>
  <dcterms:modified xsi:type="dcterms:W3CDTF">2014-12-03T14:09:33Z</dcterms:modified>
</cp:coreProperties>
</file>